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 tabRatio="959"/>
  </bookViews>
  <sheets>
    <sheet name="Pagfcanc1" sheetId="75" r:id="rId1"/>
    <sheet name="Pagfcanc2" sheetId="74" r:id="rId2"/>
    <sheet name="Pagfcanc3" sheetId="73" r:id="rId3"/>
    <sheet name="pagfcanc4" sheetId="72" r:id="rId4"/>
    <sheet name="pagfcanc5" sheetId="71" r:id="rId5"/>
    <sheet name="pagfcanc6" sheetId="70" r:id="rId6"/>
    <sheet name="pagfcanc7" sheetId="69" r:id="rId7"/>
    <sheet name="pagfcanc9" sheetId="68" r:id="rId8"/>
    <sheet name="pagfcanc10" sheetId="67" r:id="rId9"/>
    <sheet name="pagfcanc11" sheetId="66" r:id="rId10"/>
    <sheet name="pagfcanc12" sheetId="65" r:id="rId11"/>
    <sheet name="Pagfcanc13" sheetId="64" r:id="rId12"/>
    <sheet name="pagfcanc14" sheetId="63" r:id="rId13"/>
    <sheet name="pagfcanc15" sheetId="62" r:id="rId14"/>
    <sheet name="pagfcanc16" sheetId="61" r:id="rId15"/>
    <sheet name="pagfcanc17" sheetId="60" r:id="rId16"/>
    <sheet name="pagfcanc18" sheetId="59" r:id="rId17"/>
    <sheet name="pagfcanc21" sheetId="57" r:id="rId18"/>
    <sheet name="pagfcanc22" sheetId="56" r:id="rId19"/>
    <sheet name="pagfcanc23" sheetId="55" r:id="rId20"/>
    <sheet name="pagfcanc24" sheetId="54" r:id="rId21"/>
    <sheet name="pagfcanc25" sheetId="53" r:id="rId22"/>
    <sheet name="pagfcanc26" sheetId="52" r:id="rId23"/>
    <sheet name="pagfcanc29" sheetId="49" r:id="rId24"/>
    <sheet name="pagfcanc30" sheetId="48" r:id="rId25"/>
    <sheet name="pagfcanc31" sheetId="47" r:id="rId26"/>
    <sheet name="pagfcanc32" sheetId="46" r:id="rId27"/>
    <sheet name="pagfcanc33" sheetId="45" r:id="rId28"/>
    <sheet name="pagfcanc34" sheetId="44" r:id="rId29"/>
    <sheet name="pagfcanc36" sheetId="43" r:id="rId30"/>
    <sheet name="pagfcanc37" sheetId="42" r:id="rId31"/>
    <sheet name="pagfcanc38" sheetId="41" r:id="rId32"/>
    <sheet name="pagfcanc39" sheetId="40" r:id="rId33"/>
    <sheet name="pagfcanc40" sheetId="39" r:id="rId34"/>
    <sheet name="pagfcanc43" sheetId="36" r:id="rId35"/>
    <sheet name="pagfcanc47" sheetId="32" r:id="rId36"/>
    <sheet name="pagfcanc48" sheetId="31" r:id="rId37"/>
    <sheet name="pagfcanc49" sheetId="30" r:id="rId38"/>
    <sheet name="pagfcanc50" sheetId="29" r:id="rId39"/>
    <sheet name="pagfcanc51" sheetId="28" r:id="rId40"/>
    <sheet name="pagfcanc55" sheetId="24" r:id="rId41"/>
    <sheet name="pagfcanc56" sheetId="23" r:id="rId42"/>
    <sheet name="pagfcanc57" sheetId="22" r:id="rId43"/>
    <sheet name="pagfcanc58" sheetId="21" r:id="rId44"/>
    <sheet name="pagfcanc59" sheetId="20" r:id="rId45"/>
    <sheet name="pagfcanc60" sheetId="19" r:id="rId46"/>
    <sheet name="pagfcanc61" sheetId="18" r:id="rId47"/>
    <sheet name="pagfcanc63" sheetId="16" r:id="rId48"/>
    <sheet name="pagfcanc64" sheetId="15" r:id="rId49"/>
    <sheet name="pagfcanc65" sheetId="14" r:id="rId50"/>
    <sheet name="pagfcanc66" sheetId="13" r:id="rId51"/>
    <sheet name="pagfcanc67" sheetId="12" r:id="rId52"/>
    <sheet name="pagfcanc68" sheetId="11" r:id="rId53"/>
  </sheets>
  <definedNames>
    <definedName name="_val1">#REF!</definedName>
    <definedName name="_val10">#REF!</definedName>
    <definedName name="_val11">#REF!</definedName>
    <definedName name="_val12">#REF!</definedName>
    <definedName name="_val12763">#REF!</definedName>
    <definedName name="_val13">#REF!</definedName>
    <definedName name="_val14">#REF!</definedName>
    <definedName name="_val15">#REF!</definedName>
    <definedName name="_val2">#REF!</definedName>
    <definedName name="_val22763">#REF!</definedName>
    <definedName name="_val3">#REF!</definedName>
    <definedName name="_val32763">#REF!</definedName>
    <definedName name="_val4">#REF!</definedName>
    <definedName name="_val5">#REF!</definedName>
    <definedName name="_val50">#REF!</definedName>
    <definedName name="_val52">#REF!</definedName>
    <definedName name="_val53">#REF!</definedName>
    <definedName name="_val6">#REF!</definedName>
    <definedName name="_val7">#REF!</definedName>
    <definedName name="_val8">#REF!</definedName>
    <definedName name="_val9">#REF!</definedName>
    <definedName name="_vil5">#REF!</definedName>
    <definedName name="_vil6">#REF!</definedName>
    <definedName name="F_Val_I">#REF!</definedName>
    <definedName name="F_Val_II">#REF!</definedName>
    <definedName name="F_Val_III">#REF!</definedName>
    <definedName name="F_Val_IV">#REF!</definedName>
    <definedName name="F_Val_V">#REF!</definedName>
    <definedName name="F_Val_VI">#REF!</definedName>
    <definedName name="I_Val_I">#REF!</definedName>
    <definedName name="I_Val_II">#REF!</definedName>
    <definedName name="I_Val_III">#REF!</definedName>
    <definedName name="I_Val_IV">#REF!</definedName>
    <definedName name="I_Val_V">#REF!</definedName>
    <definedName name="I_Val_VI">#REF!</definedName>
    <definedName name="_xlnm.Print_Titles" localSheetId="8">pagfcanc10!$1:$2</definedName>
    <definedName name="_xlnm.Print_Titles" localSheetId="9">pagfcanc11!$1:$2</definedName>
    <definedName name="_xlnm.Print_Titles" localSheetId="10">pagfcanc12!$1:$2</definedName>
    <definedName name="_xlnm.Print_Titles" localSheetId="12">pagfcanc14!$1:$2</definedName>
    <definedName name="_xlnm.Print_Titles" localSheetId="13">pagfcanc15!$A:$B,pagfcanc15!$1:$5</definedName>
    <definedName name="_xlnm.Print_Titles" localSheetId="14">pagfcanc16!$A:$B,pagfcanc16!$1:$5</definedName>
    <definedName name="_xlnm.Print_Titles" localSheetId="15">pagfcanc17!$A:$B,pagfcanc17!$1:$5</definedName>
    <definedName name="_xlnm.Print_Titles" localSheetId="16">pagfcanc18!$A:$B,pagfcanc18!$1:$5</definedName>
    <definedName name="_xlnm.Print_Titles" localSheetId="17">pagfcanc21!$A:$B,pagfcanc21!$1:$5</definedName>
    <definedName name="_xlnm.Print_Titles" localSheetId="18">pagfcanc22!$A:$B,pagfcanc22!$1:$5</definedName>
    <definedName name="_xlnm.Print_Titles" localSheetId="19">pagfcanc23!$A:$B,pagfcanc23!$1:$5</definedName>
    <definedName name="_xlnm.Print_Titles" localSheetId="20">pagfcanc24!$A:$B,pagfcanc24!$1:$5</definedName>
    <definedName name="_xlnm.Print_Titles" localSheetId="21">pagfcanc25!$1:$4</definedName>
    <definedName name="_xlnm.Print_Titles" localSheetId="22">pagfcanc26!$1:$4</definedName>
    <definedName name="_xlnm.Print_Titles" localSheetId="23">pagfcanc29!$1:$4</definedName>
    <definedName name="_xlnm.Print_Titles" localSheetId="24">pagfcanc30!$1:$2</definedName>
    <definedName name="_xlnm.Print_Titles" localSheetId="25">pagfcanc31!$A:$B,pagfcanc31!$1:$5</definedName>
    <definedName name="_xlnm.Print_Titles" localSheetId="26">pagfcanc32!$A:$B,pagfcanc32!$1:$5</definedName>
    <definedName name="_xlnm.Print_Titles" localSheetId="27">pagfcanc33!$A:$B,pagfcanc33!$1:$5</definedName>
    <definedName name="_xlnm.Print_Titles" localSheetId="28">pagfcanc34!$A:$B,pagfcanc34!$1:$5</definedName>
    <definedName name="_xlnm.Print_Titles" localSheetId="29">pagfcanc36!$A:$B,pagfcanc36!$1:$5</definedName>
    <definedName name="_xlnm.Print_Titles" localSheetId="30">pagfcanc37!$A:$B,pagfcanc37!$1:$5</definedName>
    <definedName name="_xlnm.Print_Titles" localSheetId="31">pagfcanc38!$A:$B,pagfcanc38!$1:$5</definedName>
    <definedName name="_xlnm.Print_Titles" localSheetId="32">pagfcanc39!$A:$B,pagfcanc39!$1:$5</definedName>
    <definedName name="_xlnm.Print_Titles" localSheetId="3">pagfcanc4!$1:$3</definedName>
    <definedName name="_xlnm.Print_Titles" localSheetId="33">pagfcanc40!$A:$B,pagfcanc40!$1:$5</definedName>
    <definedName name="_xlnm.Print_Titles" localSheetId="34">pagfcanc43!$1:$4</definedName>
    <definedName name="_xlnm.Print_Titles" localSheetId="35">pagfcanc47!$1:$4</definedName>
    <definedName name="_xlnm.Print_Titles" localSheetId="36">pagfcanc48!$A:$B,pagfcanc48!$1:$7</definedName>
    <definedName name="_xlnm.Print_Titles" localSheetId="37">pagfcanc49!$A:$B,pagfcanc49!$1:$7</definedName>
    <definedName name="_xlnm.Print_Titles" localSheetId="4">pagfcanc5!$1:$3</definedName>
    <definedName name="_xlnm.Print_Titles" localSheetId="38">pagfcanc50!$A:$B,pagfcanc50!$1:$7</definedName>
    <definedName name="_xlnm.Print_Titles" localSheetId="39">pagfcanc51!$A:$B,pagfcanc51!$1:$7</definedName>
    <definedName name="_xlnm.Print_Titles" localSheetId="40">pagfcanc55!$A:$B,pagfcanc55!$1:$7</definedName>
    <definedName name="_xlnm.Print_Titles" localSheetId="41">pagfcanc56!$A:$B,pagfcanc56!$1:$7</definedName>
    <definedName name="_xlnm.Print_Titles" localSheetId="42">pagfcanc57!$A:$B,pagfcanc57!$1:$7</definedName>
    <definedName name="_xlnm.Print_Titles" localSheetId="43">pagfcanc58!$A:$B,pagfcanc58!$1:$7</definedName>
    <definedName name="_xlnm.Print_Titles" localSheetId="44">pagfcanc59!$A:$B,pagfcanc59!$1:$7</definedName>
    <definedName name="_xlnm.Print_Titles" localSheetId="5">pagfcanc6!$1:$2</definedName>
    <definedName name="_xlnm.Print_Titles" localSheetId="45">pagfcanc60!$A:$B,pagfcanc60!$1:$7</definedName>
    <definedName name="_xlnm.Print_Titles" localSheetId="46">pagfcanc61!$A:$B,pagfcanc61!$1:$7</definedName>
    <definedName name="_xlnm.Print_Titles" localSheetId="47">pagfcanc63!$A:$B,pagfcanc63!$1:$7</definedName>
    <definedName name="_xlnm.Print_Titles" localSheetId="48">pagfcanc64!$A:$B,pagfcanc64!$1:$7</definedName>
    <definedName name="_xlnm.Print_Titles" localSheetId="49">pagfcanc65!$A:$B,pagfcanc65!$1:$7</definedName>
    <definedName name="_xlnm.Print_Titles" localSheetId="50">pagfcanc66!$A:$B,pagfcanc66!$1:$7</definedName>
    <definedName name="_xlnm.Print_Titles" localSheetId="51">pagfcanc67!$A:$B,pagfcanc67!$1:$7</definedName>
    <definedName name="_xlnm.Print_Titles" localSheetId="52">pagfcanc68!$A:$B,pagfcanc68!$1:$3</definedName>
    <definedName name="_xlnm.Print_Titles" localSheetId="6">pagfcanc7!$1:$2</definedName>
    <definedName name="_xlnm.Print_Titles" localSheetId="7">pagfcanc9!$1:$2</definedName>
    <definedName name="p4v1">#REF!</definedName>
    <definedName name="p4v2">#REF!</definedName>
    <definedName name="p4v3" localSheetId="11">#REF!</definedName>
    <definedName name="p4v3">#REF!</definedName>
    <definedName name="p4v4" localSheetId="1">#REF!</definedName>
    <definedName name="p4v4" localSheetId="2">#REF!</definedName>
    <definedName name="p4v4">#REF!</definedName>
    <definedName name="p4v5" localSheetId="1">#REF!</definedName>
    <definedName name="p4v5" localSheetId="2">#REF!</definedName>
    <definedName name="p4v5">#REF!</definedName>
    <definedName name="p4v6" localSheetId="11">#REF!</definedName>
    <definedName name="p4v6">#REF!</definedName>
    <definedName name="p5v1">#REF!</definedName>
    <definedName name="p5v2">#REF!</definedName>
    <definedName name="p5v3" localSheetId="11">#REF!</definedName>
    <definedName name="p5v3">#REF!</definedName>
    <definedName name="p5v6" localSheetId="11">#REF!</definedName>
    <definedName name="p5v6">#REF!</definedName>
    <definedName name="VAL_I">#REF!</definedName>
    <definedName name="VAL_II">#REF!</definedName>
    <definedName name="VAL_III">#REF!</definedName>
    <definedName name="VAL_IV">#REF!</definedName>
    <definedName name="Val_V">#REF!</definedName>
    <definedName name="Val_VI">#REF!</definedName>
    <definedName name="valA">#REF!</definedName>
    <definedName name="valA1">#REF!</definedName>
    <definedName name="valB">#REF!</definedName>
    <definedName name="valB1">#REF!</definedName>
    <definedName name="valC">#REF!</definedName>
    <definedName name="valD">#REF!</definedName>
    <definedName name="_xlnm.Print_Area" localSheetId="1">Pagfcanc2!$A$1:$D$29</definedName>
  </definedNames>
  <calcPr calcId="145621"/>
</workbook>
</file>

<file path=xl/calcChain.xml><?xml version="1.0" encoding="utf-8"?>
<calcChain xmlns="http://schemas.openxmlformats.org/spreadsheetml/2006/main">
  <c r="F7" i="72" l="1"/>
  <c r="F8" i="72"/>
  <c r="F10" i="72"/>
  <c r="D6" i="71"/>
  <c r="E6" i="71"/>
  <c r="F6" i="71"/>
  <c r="D7" i="71"/>
  <c r="E7" i="71"/>
  <c r="F7" i="71"/>
  <c r="D8" i="71"/>
  <c r="F8" i="71" s="1"/>
  <c r="E8" i="71"/>
  <c r="B8" i="70"/>
  <c r="D8" i="70"/>
  <c r="B16" i="70"/>
  <c r="C16" i="70"/>
  <c r="D16" i="70"/>
  <c r="E16" i="70"/>
  <c r="B11" i="69"/>
  <c r="B10" i="69" s="1"/>
  <c r="C11" i="69"/>
  <c r="C10" i="69" s="1"/>
  <c r="D11" i="69"/>
  <c r="D10" i="69" s="1"/>
  <c r="E11" i="69"/>
  <c r="E10" i="69" s="1"/>
  <c r="E17" i="69" s="1"/>
  <c r="F11" i="69"/>
  <c r="F10" i="69" s="1"/>
  <c r="G11" i="69"/>
  <c r="G10" i="69" s="1"/>
  <c r="H11" i="69"/>
  <c r="H10" i="69" s="1"/>
  <c r="I11" i="69"/>
  <c r="I10" i="69" s="1"/>
  <c r="J11" i="69"/>
  <c r="J10" i="69" s="1"/>
  <c r="L11" i="69"/>
  <c r="L10" i="69" s="1"/>
  <c r="M11" i="69"/>
  <c r="M10" i="69" s="1"/>
  <c r="N11" i="69"/>
  <c r="N10" i="69" s="1"/>
  <c r="O11" i="69"/>
  <c r="O10" i="69" s="1"/>
  <c r="P11" i="69"/>
  <c r="P10" i="69" s="1"/>
  <c r="Q11" i="69"/>
  <c r="Q10" i="69" s="1"/>
  <c r="R11" i="69"/>
  <c r="R10" i="69" s="1"/>
  <c r="B18" i="69"/>
  <c r="C18" i="69"/>
  <c r="D18" i="69"/>
  <c r="E18" i="69"/>
  <c r="E27" i="69" s="1"/>
  <c r="F18" i="69"/>
  <c r="G18" i="69"/>
  <c r="H18" i="69"/>
  <c r="I18" i="69"/>
  <c r="J18" i="69"/>
  <c r="L18" i="69"/>
  <c r="M18" i="69"/>
  <c r="N18" i="69"/>
  <c r="O18" i="69"/>
  <c r="P18" i="69"/>
  <c r="Q18" i="69"/>
  <c r="R18" i="69"/>
  <c r="B29" i="69"/>
  <c r="B28" i="69" s="1"/>
  <c r="C29" i="69"/>
  <c r="C28" i="69" s="1"/>
  <c r="D29" i="69"/>
  <c r="D28" i="69" s="1"/>
  <c r="E29" i="69"/>
  <c r="E28" i="69" s="1"/>
  <c r="E35" i="69" s="1"/>
  <c r="F29" i="69"/>
  <c r="F28" i="69" s="1"/>
  <c r="G29" i="69"/>
  <c r="G28" i="69" s="1"/>
  <c r="H29" i="69"/>
  <c r="H28" i="69" s="1"/>
  <c r="I29" i="69"/>
  <c r="I28" i="69" s="1"/>
  <c r="J29" i="69"/>
  <c r="J28" i="69" s="1"/>
  <c r="L29" i="69"/>
  <c r="L28" i="69" s="1"/>
  <c r="M29" i="69"/>
  <c r="M28" i="69" s="1"/>
  <c r="N29" i="69"/>
  <c r="N28" i="69" s="1"/>
  <c r="O29" i="69"/>
  <c r="O28" i="69" s="1"/>
  <c r="P29" i="69"/>
  <c r="P28" i="69" s="1"/>
  <c r="Q29" i="69"/>
  <c r="Q28" i="69" s="1"/>
  <c r="R29" i="69"/>
  <c r="R28" i="69" s="1"/>
  <c r="B36" i="69"/>
  <c r="C36" i="69"/>
  <c r="D36" i="69"/>
  <c r="E36" i="69"/>
  <c r="F36" i="69"/>
  <c r="G36" i="69"/>
  <c r="H36" i="69"/>
  <c r="I36" i="69"/>
  <c r="J36" i="69"/>
  <c r="L36" i="69"/>
  <c r="M36" i="69"/>
  <c r="N36" i="69"/>
  <c r="O36" i="69"/>
  <c r="P36" i="69"/>
  <c r="Q36" i="69"/>
  <c r="R36" i="69"/>
  <c r="E40" i="69"/>
  <c r="C7" i="68"/>
  <c r="E7" i="68"/>
  <c r="C18" i="68"/>
  <c r="E18" i="68"/>
  <c r="C23" i="68"/>
  <c r="E23" i="68"/>
  <c r="C24" i="68"/>
  <c r="C28" i="68"/>
  <c r="C36" i="68" s="1"/>
  <c r="E37" i="68" s="1"/>
  <c r="E28" i="68"/>
  <c r="C29" i="68" s="1"/>
  <c r="C33" i="68"/>
  <c r="E33" i="68"/>
  <c r="F36" i="68"/>
  <c r="C7" i="67"/>
  <c r="E7" i="67"/>
  <c r="C18" i="67"/>
  <c r="E18" i="67"/>
  <c r="C25" i="67"/>
  <c r="E25" i="67"/>
  <c r="C26" i="67"/>
  <c r="C29" i="67"/>
  <c r="C35" i="67" s="1"/>
  <c r="E29" i="67"/>
  <c r="C30" i="67" s="1"/>
  <c r="I9" i="62"/>
  <c r="I10" i="62"/>
  <c r="I11" i="62"/>
  <c r="I12" i="62"/>
  <c r="I14" i="62"/>
  <c r="I15" i="62"/>
  <c r="I16" i="62"/>
  <c r="I17" i="62"/>
  <c r="I19" i="62"/>
  <c r="I20" i="62"/>
  <c r="I21" i="62"/>
  <c r="I22" i="62"/>
  <c r="I9" i="61"/>
  <c r="I10" i="61"/>
  <c r="I11" i="61"/>
  <c r="I12" i="61"/>
  <c r="I14" i="61"/>
  <c r="I15" i="61"/>
  <c r="I16" i="61"/>
  <c r="I17" i="61"/>
  <c r="I19" i="61"/>
  <c r="I20" i="61"/>
  <c r="I21" i="61"/>
  <c r="I22" i="61"/>
  <c r="J9" i="60"/>
  <c r="J10" i="60"/>
  <c r="J11" i="60"/>
  <c r="J12" i="60"/>
  <c r="J14" i="60"/>
  <c r="J15" i="60"/>
  <c r="J16" i="60"/>
  <c r="J17" i="60"/>
  <c r="J19" i="60"/>
  <c r="J20" i="60"/>
  <c r="J21" i="60"/>
  <c r="J22" i="60"/>
  <c r="J9" i="59"/>
  <c r="J10" i="59"/>
  <c r="J11" i="59"/>
  <c r="J12" i="59"/>
  <c r="J14" i="59"/>
  <c r="J15" i="59"/>
  <c r="J16" i="59"/>
  <c r="J17" i="59"/>
  <c r="J19" i="59"/>
  <c r="J20" i="59"/>
  <c r="J21" i="59"/>
  <c r="J22" i="59"/>
  <c r="H9" i="57"/>
  <c r="H10" i="57"/>
  <c r="H11" i="57"/>
  <c r="H12" i="57"/>
  <c r="H14" i="57"/>
  <c r="H15" i="57"/>
  <c r="H16" i="57"/>
  <c r="H17" i="57"/>
  <c r="H19" i="57"/>
  <c r="H20" i="57"/>
  <c r="H21" i="57"/>
  <c r="H22" i="57"/>
  <c r="M9" i="56"/>
  <c r="M10" i="56"/>
  <c r="M11" i="56"/>
  <c r="M12" i="56"/>
  <c r="M14" i="56"/>
  <c r="M15" i="56"/>
  <c r="M16" i="56"/>
  <c r="M17" i="56"/>
  <c r="M19" i="56"/>
  <c r="M20" i="56"/>
  <c r="M21" i="56"/>
  <c r="M22" i="56"/>
  <c r="K9" i="55"/>
  <c r="K10" i="55"/>
  <c r="K11" i="55"/>
  <c r="K12" i="55"/>
  <c r="K14" i="55"/>
  <c r="K15" i="55"/>
  <c r="K16" i="55"/>
  <c r="K17" i="55"/>
  <c r="K19" i="55"/>
  <c r="K20" i="55"/>
  <c r="K21" i="55"/>
  <c r="K22" i="55"/>
  <c r="M9" i="54"/>
  <c r="M10" i="54"/>
  <c r="M11" i="54"/>
  <c r="M12" i="54"/>
  <c r="M14" i="54"/>
  <c r="M15" i="54"/>
  <c r="M16" i="54"/>
  <c r="M17" i="54"/>
  <c r="M19" i="54"/>
  <c r="M20" i="54"/>
  <c r="M21" i="54"/>
  <c r="M22" i="54"/>
  <c r="I9" i="47"/>
  <c r="I10" i="47"/>
  <c r="I11" i="47"/>
  <c r="I12" i="47"/>
  <c r="I14" i="47"/>
  <c r="I15" i="47"/>
  <c r="I16" i="47"/>
  <c r="I17" i="47"/>
  <c r="I19" i="47"/>
  <c r="I20" i="47"/>
  <c r="I21" i="47"/>
  <c r="I22" i="47"/>
  <c r="I9" i="46"/>
  <c r="I10" i="46"/>
  <c r="I11" i="46"/>
  <c r="I12" i="46"/>
  <c r="I14" i="46"/>
  <c r="I15" i="46"/>
  <c r="I16" i="46"/>
  <c r="I17" i="46"/>
  <c r="I19" i="46"/>
  <c r="I20" i="46"/>
  <c r="I21" i="46"/>
  <c r="I22" i="46"/>
  <c r="J9" i="45"/>
  <c r="J10" i="45"/>
  <c r="J11" i="45"/>
  <c r="J12" i="45"/>
  <c r="J14" i="45"/>
  <c r="J15" i="45"/>
  <c r="J16" i="45"/>
  <c r="J17" i="45"/>
  <c r="J19" i="45"/>
  <c r="J20" i="45"/>
  <c r="J21" i="45"/>
  <c r="J22" i="45"/>
  <c r="J9" i="44"/>
  <c r="J10" i="44"/>
  <c r="J11" i="44"/>
  <c r="J12" i="44"/>
  <c r="J14" i="44"/>
  <c r="J15" i="44"/>
  <c r="J16" i="44"/>
  <c r="J17" i="44"/>
  <c r="J19" i="44"/>
  <c r="J20" i="44"/>
  <c r="J21" i="44"/>
  <c r="J22" i="44"/>
  <c r="L9" i="43"/>
  <c r="L10" i="43"/>
  <c r="L11" i="43"/>
  <c r="L12" i="43"/>
  <c r="L14" i="43"/>
  <c r="L15" i="43"/>
  <c r="L16" i="43"/>
  <c r="L17" i="43"/>
  <c r="L19" i="43"/>
  <c r="L20" i="43"/>
  <c r="L21" i="43"/>
  <c r="L22" i="43"/>
  <c r="H9" i="42"/>
  <c r="H10" i="42"/>
  <c r="H11" i="42"/>
  <c r="H12" i="42"/>
  <c r="H14" i="42"/>
  <c r="H15" i="42"/>
  <c r="H16" i="42"/>
  <c r="H17" i="42"/>
  <c r="H19" i="42"/>
  <c r="H20" i="42"/>
  <c r="H21" i="42"/>
  <c r="H22" i="42"/>
  <c r="M9" i="41"/>
  <c r="M10" i="41"/>
  <c r="M11" i="41"/>
  <c r="M12" i="41"/>
  <c r="M14" i="41"/>
  <c r="M15" i="41"/>
  <c r="M16" i="41"/>
  <c r="M17" i="41"/>
  <c r="M19" i="41"/>
  <c r="M20" i="41"/>
  <c r="M21" i="41"/>
  <c r="M22" i="41"/>
  <c r="K9" i="40"/>
  <c r="K10" i="40"/>
  <c r="K11" i="40"/>
  <c r="K12" i="40"/>
  <c r="K14" i="40"/>
  <c r="K15" i="40"/>
  <c r="K16" i="40"/>
  <c r="K17" i="40"/>
  <c r="K19" i="40"/>
  <c r="K20" i="40"/>
  <c r="K21" i="40"/>
  <c r="K22" i="40"/>
  <c r="M9" i="39"/>
  <c r="M10" i="39"/>
  <c r="M11" i="39"/>
  <c r="M12" i="39"/>
  <c r="M14" i="39"/>
  <c r="M15" i="39"/>
  <c r="M16" i="39"/>
  <c r="M17" i="39"/>
  <c r="M19" i="39"/>
  <c r="M20" i="39"/>
  <c r="M21" i="39"/>
  <c r="M22" i="39"/>
  <c r="F35" i="67" l="1"/>
  <c r="E36" i="67" s="1"/>
</calcChain>
</file>

<file path=xl/sharedStrings.xml><?xml version="1.0" encoding="utf-8"?>
<sst xmlns="http://schemas.openxmlformats.org/spreadsheetml/2006/main" count="2196" uniqueCount="754">
  <si>
    <t>Libellé</t>
  </si>
  <si>
    <t>RECETTES</t>
  </si>
  <si>
    <t>DEPENSES</t>
  </si>
  <si>
    <t>IV - ANNEXES</t>
  </si>
  <si>
    <t>Fonctionnement</t>
  </si>
  <si>
    <t>Investissement</t>
  </si>
  <si>
    <t>Dépenses</t>
  </si>
  <si>
    <t>Recettes</t>
  </si>
  <si>
    <t>Article</t>
  </si>
  <si>
    <t>Chap.</t>
  </si>
  <si>
    <t>(1) Cumul du BP, BS et DM RAR N-1</t>
  </si>
  <si>
    <t>TOTAL GENERAL DES RECETTES</t>
  </si>
  <si>
    <t>TOTAL GENERAL DES DEPENSES</t>
  </si>
  <si>
    <t>FONCTIONNEMENT</t>
  </si>
  <si>
    <t>INVESTISSEMENT</t>
  </si>
  <si>
    <t>Restes à réaliser</t>
  </si>
  <si>
    <t>Réalisations</t>
  </si>
  <si>
    <t>Crédits ouverts(1)</t>
  </si>
  <si>
    <t>SECTION</t>
  </si>
  <si>
    <t>III - PRESENTATION GENERALE</t>
  </si>
  <si>
    <t>Crédits ouverts (1)</t>
  </si>
  <si>
    <t>II - BUDGETS ANNEXES 05 : BUDBET ANNEXE STDDN WF</t>
  </si>
  <si>
    <t>II - BUDGETS ANNEXES 02 : BUDGET ANNEXE AGENCE SPT</t>
  </si>
  <si>
    <t>I - BUDGET PRINCIPAL</t>
  </si>
  <si>
    <t>ANNEXES</t>
  </si>
  <si>
    <t>PRESENTATION AGREGEE DU BUDGET PRINCIPAL ET DES BUDGETS</t>
  </si>
  <si>
    <t>(1) Indiquer le numéro de compte par nature au niveau le plus détaillé de la nomenclature</t>
  </si>
  <si>
    <t>CONTINUITE TERRITORIALE</t>
  </si>
  <si>
    <t>AUTRES PRODUITS D ACTIVITES ANNEXES (ABONNEMENTS ET VENTE D OUVRAGES...)</t>
  </si>
  <si>
    <t>RESTITUTIONS ET DEGREVEMENTS SUR TAXES ET IMPOTS ET TAXES LIEES AUX ACTI</t>
  </si>
  <si>
    <t>AUTRES PARTICIPATIONS</t>
  </si>
  <si>
    <t>AUTRES AIDES DIRECTES A LA PERSONNE (PRIMES, DOTS...)</t>
  </si>
  <si>
    <t>COTISATIONS AUX AUTRES ORGANISMES SOCIAUX</t>
  </si>
  <si>
    <t>REMUNERATION PRINCIPALE</t>
  </si>
  <si>
    <t>FRAIS DE TELECOMMUNICATIONS</t>
  </si>
  <si>
    <t>FRAIS D AFFRANCHISSEMENT</t>
  </si>
  <si>
    <t>VOYAGES DEPLACEMENTS ET MISSIONS</t>
  </si>
  <si>
    <t>TRANSPORTS DE PERSONNES EXTERIEURES A LA COLLECTIVITE</t>
  </si>
  <si>
    <t>TRANSPORTS DE BIENS</t>
  </si>
  <si>
    <t>CATALOGUES ET IMPRIMES ET PUBLICATIONS</t>
  </si>
  <si>
    <t>FETES ET CEREMONIES</t>
  </si>
  <si>
    <t>ANNONCES ET INSERTIONS</t>
  </si>
  <si>
    <t>FRAIS DE FORMATION (PERSONNEL EXTERIEUR A LA COLLECTIVITE)</t>
  </si>
  <si>
    <t>MAINTENANCE SUR AUTRES BIENS</t>
  </si>
  <si>
    <t>AUTRES BIENS MOBILIERS</t>
  </si>
  <si>
    <t>MATERIEL INFORMATIQUE</t>
  </si>
  <si>
    <t>MATERIEL DE TRANSPORT</t>
  </si>
  <si>
    <t>BOIS ET FORETS</t>
  </si>
  <si>
    <t>BATIMENTS</t>
  </si>
  <si>
    <t>TERRAINS</t>
  </si>
  <si>
    <t>LOCATIONS MOBILIERES</t>
  </si>
  <si>
    <t>LOCATIONS IMMOBILIERES</t>
  </si>
  <si>
    <t>AUTRES MATIERES ET FOURNITURES.</t>
  </si>
  <si>
    <t>AUTRES PRODUITS PHARMACEUTIQUES</t>
  </si>
  <si>
    <t>FOURNITURES ADMINISTRATIVES</t>
  </si>
  <si>
    <t>HABILLEMENT ET VETEMENTS DE TRAVAIL</t>
  </si>
  <si>
    <t>FOURNITURES DE PETIT EQUIPEMENT</t>
  </si>
  <si>
    <t>FOURNITURES D ENTRETIEN</t>
  </si>
  <si>
    <t>CARBURANTS</t>
  </si>
  <si>
    <t>AUTRES FOURNITURES</t>
  </si>
  <si>
    <t>ENERGIE - ELECTRICITE</t>
  </si>
  <si>
    <t>EAU ET ASSAINISSEMENT</t>
  </si>
  <si>
    <t>DU CHAPITRE</t>
  </si>
  <si>
    <t>RECHERCHE - DEVELOPPEMENT</t>
  </si>
  <si>
    <t>AUTRES ACTIVITES</t>
  </si>
  <si>
    <t>AUTRES ACTIVITES DE SERVICES</t>
  </si>
  <si>
    <t>TOURISME</t>
  </si>
  <si>
    <t>COMMERCE, ARTISANAT</t>
  </si>
  <si>
    <t>INDUSTRIE, BTP</t>
  </si>
  <si>
    <t>MINES ET CARRIERES</t>
  </si>
  <si>
    <t>AGRICULTURE ET PECHE - SECURITE SANITAIRE DES ALIMENTS ET BIO SECURITE</t>
  </si>
  <si>
    <t>ANIMATION ET DEVELOPPEMENT ECONOMIQUE</t>
  </si>
  <si>
    <t>SERVICES COMMUNS</t>
  </si>
  <si>
    <t>compte par nature (1)</t>
  </si>
  <si>
    <t>TOTAL</t>
  </si>
  <si>
    <t xml:space="preserve">Articles / </t>
  </si>
  <si>
    <t>CHAPITRE 939 - ECONOMIE</t>
  </si>
  <si>
    <t xml:space="preserve"> Détail par article</t>
  </si>
  <si>
    <t>B 939</t>
  </si>
  <si>
    <t xml:space="preserve">B - SECTION DE FONCTIONNEMENT - 93 OPERATIONS VENTILEES      </t>
  </si>
  <si>
    <t>IV</t>
  </si>
  <si>
    <t>IV - ANNEXES - PRESENTATION CROISEE</t>
  </si>
  <si>
    <t>AUTRES PARTICIPATIONS DE L'ETAT</t>
  </si>
  <si>
    <t>AUTRES IMPOTS ET TAXES DIVERS</t>
  </si>
  <si>
    <t>LOCATIONS DE MATERIEL DE TRANSPORT NAVAL OU FLUVIAL</t>
  </si>
  <si>
    <t>SUBVENTIONS DE FONCTIONNEMENT AUX SPIC</t>
  </si>
  <si>
    <t>TITRES ANNULES (SUR EXERCICES ANTERIEURS)</t>
  </si>
  <si>
    <t>TAXES ET IMPOTS SUR LES VEHICULES</t>
  </si>
  <si>
    <t>IMPOTS DIRECTS</t>
  </si>
  <si>
    <t>FRAIS DE GARDIENNAGE</t>
  </si>
  <si>
    <t>AUTRES HONORAIRES, CONSEILS...</t>
  </si>
  <si>
    <t>VERSEMENTS A DES ORGANISMES DE FORMATION</t>
  </si>
  <si>
    <t>ASSURANCES MULTIRISQUES</t>
  </si>
  <si>
    <t>VOIES ET RESEAUX</t>
  </si>
  <si>
    <t>FOURNITURES DE VOIRIE</t>
  </si>
  <si>
    <t>AUTRES</t>
  </si>
  <si>
    <t>POSTES ET TELECOMMUNICATIONS</t>
  </si>
  <si>
    <t>INTERMODALITE</t>
  </si>
  <si>
    <t>INFRASTRUCTURES, TRANSPORT ET ACTIVITES NAVALS, FLUVIAUX</t>
  </si>
  <si>
    <t>INFRASTRUCTURES ET TRANSPORT AERIEN</t>
  </si>
  <si>
    <t>INFRASTRUCTURES ET TRANSPORT TERRESTRE</t>
  </si>
  <si>
    <t>CHAPITRE 938 - TRANSPORTS ET COMMUNICATION</t>
  </si>
  <si>
    <t>B 938</t>
  </si>
  <si>
    <t>PRESTATIONS D ANALYSE</t>
  </si>
  <si>
    <t>AUTRES REDEVANCES ET RECETTES</t>
  </si>
  <si>
    <t>RESTITUTIONS SUR TAXES - DROITS ET TAXES A L'IMPORTATION</t>
  </si>
  <si>
    <t>AUTRES CHARGES EXCEPTIONNELLES SUR OPERATIONS DE GESTION</t>
  </si>
  <si>
    <t>TRANSPORTS COLLECTIFS DU PERSONNEL</t>
  </si>
  <si>
    <t>DIVERS</t>
  </si>
  <si>
    <t>AUTRES FRAIS DIVERS</t>
  </si>
  <si>
    <t>ALIMENTATION</t>
  </si>
  <si>
    <t>METEOROLOGIE</t>
  </si>
  <si>
    <t>URBANISME, LOGEMENT ET ESPACES PUBLICS</t>
  </si>
  <si>
    <t>AMENAGEMENT DU TERRITOIRE</t>
  </si>
  <si>
    <t>BIO-DIVERSITE, PROTECTION MARINE, PAYSAGES, AMENAGEMENT FORESTIER</t>
  </si>
  <si>
    <t>GESTION DE L'EAU</t>
  </si>
  <si>
    <t>PRODUCTION ET MAITRISE DE L'ENERGIE</t>
  </si>
  <si>
    <t>GESTION DES DECHETS ET LUTTE CONTRE LES POLLUTIONS</t>
  </si>
  <si>
    <t>CHAPITRE 937 - AMENAGEMENT ET ENVIRONNEMENT</t>
  </si>
  <si>
    <t>B 937</t>
  </si>
  <si>
    <t>FORMATION PROFESSIONNELLE CONTINUE ET APPRENTISSAGE</t>
  </si>
  <si>
    <t>CHÔMAGE</t>
  </si>
  <si>
    <t>TRAVAIL, EMPLOI, INSERTION</t>
  </si>
  <si>
    <t>CHAPITRE 936 - TRAVAIL, EMPLOI ET FORMATION PROFESSIONNELLE</t>
  </si>
  <si>
    <t>B 936</t>
  </si>
  <si>
    <t>AUTRES PRODUITS EXCEPTIONNELS SUR OPERATIONS DE GESTION</t>
  </si>
  <si>
    <t>AUTRES SUBVENTIONS DE FONCTIONNEMENT AUX PERSONNES DE DROIT PRIVE</t>
  </si>
  <si>
    <t>AUTRES ALLOCATIONS INDIRECTES A LA PERSONNE</t>
  </si>
  <si>
    <t>FRAIS D INHUMATION</t>
  </si>
  <si>
    <t>AIDES INDIRECTES A LA SANTE ET A LA PROTECTION SOCIALE</t>
  </si>
  <si>
    <t>BOURSES</t>
  </si>
  <si>
    <t>SECOURS D URGENCE</t>
  </si>
  <si>
    <t>AIDES DIRECTES A LA MOBILITE ET AU LOGEMENT</t>
  </si>
  <si>
    <t>PERSONNES AGEES</t>
  </si>
  <si>
    <t>HANDICAPES</t>
  </si>
  <si>
    <t>FAMILLE ET ENFANCE</t>
  </si>
  <si>
    <t>INSERTION</t>
  </si>
  <si>
    <t>LUTTE CONTRE LES EXCLUSIONS (DONT AIDE MEDICALE)</t>
  </si>
  <si>
    <t>LOGEMENT SOCIAL</t>
  </si>
  <si>
    <t>PENSIONS</t>
  </si>
  <si>
    <t>HANDICAP ET DEPENDANCE (DONT PERSONNES AGEES)</t>
  </si>
  <si>
    <t>CHAPITRE 935 - PROTECTION ET ACTION SOCIALE</t>
  </si>
  <si>
    <t>B 935</t>
  </si>
  <si>
    <t>SUBVENTIONS DE FONCTIONNEMENT AUX ASSOCIATIONS</t>
  </si>
  <si>
    <t>RECEPTIONS</t>
  </si>
  <si>
    <t>DOCUMENTATION GENERALE ET TECHNIQUE</t>
  </si>
  <si>
    <t>INFORMATION - MEDIAS</t>
  </si>
  <si>
    <t>JEUNESSE (ACTION SOCIO-EDUCATIVE ET LOISIRS)</t>
  </si>
  <si>
    <t>SPORTS - JEUNESSE - LOISIRS</t>
  </si>
  <si>
    <t>CULTURE</t>
  </si>
  <si>
    <t>CHAPITRE 933 - CULTURE, JEUNESSE, SPORTS ET LOISIRS</t>
  </si>
  <si>
    <t>B 933</t>
  </si>
  <si>
    <t>HEBERGEMENT ET RESTAURATION SCOLAIRES</t>
  </si>
  <si>
    <t>ETABLISSEMENTS PUBLICS</t>
  </si>
  <si>
    <t>AUTRES ETABLISSEMENTS SOCIAUX, MEDICO-SOCIAUX OU JUDICIAIRES</t>
  </si>
  <si>
    <t>EN FAMILLE D ACCUEIL</t>
  </si>
  <si>
    <t>SERVICES PERISCOLAIRES</t>
  </si>
  <si>
    <t>ENSEIGNEMENT SUPERIEUR</t>
  </si>
  <si>
    <t>ENSEIGNEMENT SECONDAIRE</t>
  </si>
  <si>
    <t>ENSEIGNEMENT PRIMAIRE</t>
  </si>
  <si>
    <t>CHAPITRE 932 - ENSEIGNEMENT</t>
  </si>
  <si>
    <t>B 932</t>
  </si>
  <si>
    <t>JUSTICE</t>
  </si>
  <si>
    <t>INCENDIE ET SECOURS</t>
  </si>
  <si>
    <t>POLICE</t>
  </si>
  <si>
    <t>CHAPITRE 931 - SECURITE ET ORDRE PUBLIC</t>
  </si>
  <si>
    <t>B 931</t>
  </si>
  <si>
    <t>AUTRES PRODUITS EXCEPTIONNELS</t>
  </si>
  <si>
    <t>PRODUITS DES CESSIONS D IMMOBILISATIONS</t>
  </si>
  <si>
    <t>MANDATS ANNULES (S/EXERCICES ANTERIEURS) OU ATTEINTS PAR DECHEANCE QUADRIENNALE</t>
  </si>
  <si>
    <t>REVENUS DES VALEURS MOBILIERES DE PLACEMENT (REVENUS DIRECTS ET INDIRECTS)</t>
  </si>
  <si>
    <t>AUTRES ATTRIBUTIONS ET PARTICIPATIONS</t>
  </si>
  <si>
    <t>TAXE DE CONSOMMATION INTERIEURE</t>
  </si>
  <si>
    <t>AMENDES DES CONFISCATIONS</t>
  </si>
  <si>
    <t>AMENDES FORFAITAIRES - PART TERRITOIRE</t>
  </si>
  <si>
    <t>TSCA - TAXES SPECIALES SUR LES CONVENTIONS D ASSURANCE</t>
  </si>
  <si>
    <t>DROIT DE QUAI</t>
  </si>
  <si>
    <t>DROIT DE FRANCISATION, DE NAVIGATION ET DE PASSEPORT</t>
  </si>
  <si>
    <t>DROIT DE NAVIGATION INTERIEURE</t>
  </si>
  <si>
    <t>TAXE SUR L'ELECTRICITE</t>
  </si>
  <si>
    <t>REDEVANCE D IMMATRICULATION</t>
  </si>
  <si>
    <t>AUTRES IMPOTS ET TAXES LIES AUX ACTIVITES DE SERVICE</t>
  </si>
  <si>
    <t>DROITS D ENREGISTREMENT - PRINCIPAL</t>
  </si>
  <si>
    <t>TPP - TAXE SUR LES PRODUITS PETROLIERS</t>
  </si>
  <si>
    <t>TAXE DE SOUTIEN AUX ACTIONS DE LUTTE CONTRE LES POLLUTIONS</t>
  </si>
  <si>
    <t>TGI - TAXE GENERALE A L'IMPORTATION</t>
  </si>
  <si>
    <t>DROITS DE DOUANE</t>
  </si>
  <si>
    <t>PATENTES - CENTIMES CHAMBRE DE COMMERCE ET D INDUSTRIE</t>
  </si>
  <si>
    <t>PATENTES</t>
  </si>
  <si>
    <t>PATENTES - PRINCIPAL</t>
  </si>
  <si>
    <t>CONTRIBUTION TELEPHONIQUE - PRINCIPAL</t>
  </si>
  <si>
    <t>TOF - TAXE SUR LES OPERATIONS FINANCIERES</t>
  </si>
  <si>
    <t>PRODUIT DES VENTES DE TABACS</t>
  </si>
  <si>
    <t>AUTRES REDEVANCES ET DROITS DES SERVICES A CARACTERE TECHNIQUE</t>
  </si>
  <si>
    <t>REMBOURSEMENTS SUR REMUNERATIONS DU PERSONNEL</t>
  </si>
  <si>
    <t>DOMMAGES, AMENDES FISCALES ET JUDICIAIRES</t>
  </si>
  <si>
    <t>AUTRES CHARGES FINANCIERES</t>
  </si>
  <si>
    <t>INTERETS REGLES A L'ECHEANCE</t>
  </si>
  <si>
    <t>AUTRES CONTRIBUTIONS OBLIGATOIRES</t>
  </si>
  <si>
    <t>CREANCES ADMISES EN NON VALEUR</t>
  </si>
  <si>
    <t>COMPENSATION POUR FORMATION</t>
  </si>
  <si>
    <t>FRAIS DE MISSION ET DE DEPLACEMENT</t>
  </si>
  <si>
    <t>INDEMNITES</t>
  </si>
  <si>
    <t>AUTRES CHARGES DE PERSONNEL</t>
  </si>
  <si>
    <t>MEDECINE DU TRAVAIL, PHARMACIE</t>
  </si>
  <si>
    <t>COTISATIONS VERSEES AUX ORGANISMES METROPOLITAINS</t>
  </si>
  <si>
    <t>COTISATIONS A LA CAFAT</t>
  </si>
  <si>
    <t>AUTRES INDEMNITES ET PRIMES</t>
  </si>
  <si>
    <t>FRAIS D ACTES ET DE CONTENTIEUX</t>
  </si>
  <si>
    <t>INDEMNITES AU COMPTABLE ET AUX REGISSEURS</t>
  </si>
  <si>
    <t>FRAIS DE COLLOQUES ET SEMINAIRES</t>
  </si>
  <si>
    <t>ETUDES ET RECHERCHES</t>
  </si>
  <si>
    <t>MAINTENANCE DES LOGICIELS</t>
  </si>
  <si>
    <t>CHARGES LOCATIVES ET DE COPROPRIETE</t>
  </si>
  <si>
    <t>TABACS</t>
  </si>
  <si>
    <t>RELATIONS EXTERIEURES</t>
  </si>
  <si>
    <t>AFFAIRES COUTUMIERES</t>
  </si>
  <si>
    <t>POUVOIRS PUBLICS ET INSTITUTIONS</t>
  </si>
  <si>
    <t>SERVICES GENERAUX</t>
  </si>
  <si>
    <t>NON VENTILE</t>
  </si>
  <si>
    <t>CHAPITRE 930 - ADMINISTRATION GENERALE</t>
  </si>
  <si>
    <t>B 930</t>
  </si>
  <si>
    <t>ETAT ET ETABLISSEMENTS NATIONAUX</t>
  </si>
  <si>
    <t>BATIMENTS ADMINISTRATIFS</t>
  </si>
  <si>
    <t>AUTRES MATERIELS DE BUREAU ET MOBILIERS</t>
  </si>
  <si>
    <t>AUTRE MATERIEL INFORMATIQUE</t>
  </si>
  <si>
    <t>MATERIEL ET OUTILLAGE TECHNIQUE</t>
  </si>
  <si>
    <t>BATIMENTS PUBLICS</t>
  </si>
  <si>
    <t>CHAPITRE 909 - ECONOMIE</t>
  </si>
  <si>
    <t>A 909</t>
  </si>
  <si>
    <t xml:space="preserve">A - SECTION D'INVESTISSEMENT - 90 OPERATIONS VENTILEES      </t>
  </si>
  <si>
    <t>INSTALLATIONS AERIENNES</t>
  </si>
  <si>
    <t>INSTALLATIONS MARITIMES ET FLUVIALES</t>
  </si>
  <si>
    <t>INSTALLATIONS DE VOIRIE</t>
  </si>
  <si>
    <t>RESEAUX DE VOIRIE</t>
  </si>
  <si>
    <t>AUTRE MATERIEL DE TRANSPORT</t>
  </si>
  <si>
    <t>MATERIEL DE TRANSPORT TERRESTRE</t>
  </si>
  <si>
    <t>FRAIS D INSERTION</t>
  </si>
  <si>
    <t>CHAPITRE 908 - TRANSPORTS ET COMMUNICATION</t>
  </si>
  <si>
    <t>A 908</t>
  </si>
  <si>
    <t>RESEAUX DIVERS</t>
  </si>
  <si>
    <t>AUTRES BATIMENTS PUBLICS</t>
  </si>
  <si>
    <t>FRAIS D ETUDES</t>
  </si>
  <si>
    <t>CHAPITRE 907 - AMENAGEMENT ET ENVIRONNEMENT</t>
  </si>
  <si>
    <t>A 907</t>
  </si>
  <si>
    <t>CHAPITRE 906 - TRAVAIL, EMPLOI ET FORMATION PROFESSIONNELLE</t>
  </si>
  <si>
    <t>A 906</t>
  </si>
  <si>
    <t>BATIMENTS CULTURELS ET SPORTIFS</t>
  </si>
  <si>
    <t>CHAPITRE 903 - CULTURE, JEUNESSE, SPORTS ET LOISIRS</t>
  </si>
  <si>
    <t>A 903</t>
  </si>
  <si>
    <t>INSTALLATIONS GENERALES, AGENCEMENTS ET AMENAGEMENTS DIVERS</t>
  </si>
  <si>
    <t>CHAPITRE 902 - ENSEIGNEMENT</t>
  </si>
  <si>
    <t>A 902</t>
  </si>
  <si>
    <t>MATERIEL ET OUTILLAGE INCENDIE</t>
  </si>
  <si>
    <t>CHAPITRE 901 - SECURITE ET ORDRE PUBLIC</t>
  </si>
  <si>
    <t>A 901</t>
  </si>
  <si>
    <t>MATERIEL DE TELEPHONIE</t>
  </si>
  <si>
    <t>BATIMENTS PRIVES</t>
  </si>
  <si>
    <t>CONCESSIONS ET DROITS SIMILAIRES</t>
  </si>
  <si>
    <t>CHAPITRE 900 - ADMINISTRATION GENERALE</t>
  </si>
  <si>
    <t>A 900</t>
  </si>
  <si>
    <t>(3) Lorsque la colonne &lt;&lt;crédits sans emploi&gt;&gt; fait apparaitre, en recettes, un montant négatif, cela signifie que les réalisations ont été supérieures aux recettes votées.</t>
  </si>
  <si>
    <t>(2) Egales aux dépenses du chapitre 926 en fonctionnement.</t>
  </si>
  <si>
    <t>(1) Egales aux recettes du chapitre 926 en fonctionnement.</t>
  </si>
  <si>
    <t>Transfert de charges</t>
  </si>
  <si>
    <t>DIFFERENCES SUR REALISATIONS (NEGATIVES) REPRISES AU COMPTE DE RESULTAT</t>
  </si>
  <si>
    <t>Reprise sur autofinancement</t>
  </si>
  <si>
    <t>RECETTES (2)</t>
  </si>
  <si>
    <t>VALEURS COMPTABLES DES IMMOBILISATIONS CEDEES</t>
  </si>
  <si>
    <t>DEPENSES (1)</t>
  </si>
  <si>
    <t>Crédits sans emplois (3)</t>
  </si>
  <si>
    <t>Crédits votés (BP+DM+RAR N-1)</t>
  </si>
  <si>
    <t>CHAPITRE 946 - TRANSFERTS ENTRE LES SECTIONS</t>
  </si>
  <si>
    <t>Détails par articles</t>
  </si>
  <si>
    <t>B 946</t>
  </si>
  <si>
    <t>B - SECTION DE FONCTIONNEMENT - 94 OPERATIONS NON VENTILEES</t>
  </si>
  <si>
    <t>III</t>
  </si>
  <si>
    <t>III - VOTE DU BUDGET</t>
  </si>
  <si>
    <t>Crédits sans emplois (1)</t>
  </si>
  <si>
    <t>Restes à réaliser au 31/12</t>
  </si>
  <si>
    <t>Rattachements</t>
  </si>
  <si>
    <t>III - VOTE DU COMPTE ADMINISTRATIF</t>
  </si>
  <si>
    <t>(1) Lorsque la colonne &lt;&lt;crédits sans emploi&gt;&gt; fait apparaitre, en recettes, un montant négatif, cela signifie que les réalisations ont été supérieures aux recettes votées.</t>
  </si>
  <si>
    <t>CHAPITRE 942 - DOTATIONS ET PARTICIPATIONS</t>
  </si>
  <si>
    <t>B 942</t>
  </si>
  <si>
    <t>Crédits sans emploi</t>
  </si>
  <si>
    <t>DEPENSES DE FONCTIONNEMENT HORS LE CADRE D'UNE AUTORISATION D'ENGAGEMENT</t>
  </si>
  <si>
    <t>DEPENSES DE FONCTIONNEMENT DANS LE CADRE D'UNE AUTORISATION D'ENGAGEMENT</t>
  </si>
  <si>
    <t>B - SECTION DE FONCTIONNEMENT - 93 OPERATIONS VENTILEES</t>
  </si>
  <si>
    <t>Restes à réaliser au 81/12</t>
  </si>
  <si>
    <t>(1) Pour mémoire, crédits ouverts au budget mais ne faisant pas l'objet d'émission d'un titre ou d'un mandat (opération sans réalisation)</t>
  </si>
  <si>
    <t>Pour information : 002 Solde de fonctionnement reporté N-1</t>
  </si>
  <si>
    <t>TOTAL des groupes fonctionnels</t>
  </si>
  <si>
    <t>VIREMENT A LA SECTION D''INVESTISSEMENT</t>
  </si>
  <si>
    <t>953</t>
  </si>
  <si>
    <t>Opérations sans réalisations</t>
  </si>
  <si>
    <t>95</t>
  </si>
  <si>
    <t>TRANSFERTS ENTRE LES SECTIONS</t>
  </si>
  <si>
    <t>946</t>
  </si>
  <si>
    <t>PROVISIONS ET AUTRES OPERATIONS MIXTES</t>
  </si>
  <si>
    <t>945</t>
  </si>
  <si>
    <t>FRAIS DE FONCTIONNEMENT DES GROUPES D''ELUS</t>
  </si>
  <si>
    <t>944</t>
  </si>
  <si>
    <t>OPERATIONS FINANCIERES</t>
  </si>
  <si>
    <t>943</t>
  </si>
  <si>
    <t>DOTATIONS ET PARTICIPATIONS</t>
  </si>
  <si>
    <t>942</t>
  </si>
  <si>
    <t>AUTRES IMPOTS ET TAXES</t>
  </si>
  <si>
    <t>941</t>
  </si>
  <si>
    <t>IMPOSITIONS DIRECTES</t>
  </si>
  <si>
    <t>940</t>
  </si>
  <si>
    <t>Opérations non ventilées</t>
  </si>
  <si>
    <t>94</t>
  </si>
  <si>
    <t>ECONOMIE</t>
  </si>
  <si>
    <t>939</t>
  </si>
  <si>
    <t>TRANSPORTS ET COMMUNICATION</t>
  </si>
  <si>
    <t>938</t>
  </si>
  <si>
    <t>AMENAGEMENT ET ENVIRONNEMENT</t>
  </si>
  <si>
    <t>937</t>
  </si>
  <si>
    <t>TRAVAIL, EMPLOI ET FORMATION PROFESSIONNELLE</t>
  </si>
  <si>
    <t>936</t>
  </si>
  <si>
    <t>RSA</t>
  </si>
  <si>
    <t>9356</t>
  </si>
  <si>
    <t>PERSONNES DEPENDANTES (APA)</t>
  </si>
  <si>
    <t>9355</t>
  </si>
  <si>
    <t>REVENU MINIMUM D'INSERTION</t>
  </si>
  <si>
    <t>9354</t>
  </si>
  <si>
    <t>PROTECTION ET ACTION SOCIALE</t>
  </si>
  <si>
    <t>935</t>
  </si>
  <si>
    <t>SANTE</t>
  </si>
  <si>
    <t>934</t>
  </si>
  <si>
    <t>CULTURE, JEUNESSE, SPORTS ET LOISIRS</t>
  </si>
  <si>
    <t>933</t>
  </si>
  <si>
    <t>ENSEIGNEMENT</t>
  </si>
  <si>
    <t>932</t>
  </si>
  <si>
    <t>SECURITE ET ORDRE PUBLIC</t>
  </si>
  <si>
    <t>931</t>
  </si>
  <si>
    <t>ADMINISTRATION GENERALE</t>
  </si>
  <si>
    <t>930</t>
  </si>
  <si>
    <t>Opérations ventilées</t>
  </si>
  <si>
    <t>93</t>
  </si>
  <si>
    <t>sans emploi</t>
  </si>
  <si>
    <t>au 31/12</t>
  </si>
  <si>
    <t>(BP+DM+RAR N-1)</t>
  </si>
  <si>
    <t>Crédits</t>
  </si>
  <si>
    <t>Mandats et titres émis</t>
  </si>
  <si>
    <t>Crédits ouverts</t>
  </si>
  <si>
    <t>B</t>
  </si>
  <si>
    <t>B - SECTION DE FONCTIONNEMENT - VUE D'ENSEMBLE</t>
  </si>
  <si>
    <t>(2) Egales aux dépenses du chapitre 946 en fonctionnement.</t>
  </si>
  <si>
    <t>(1) Egales aux recettes du chapitre 946 en fonctionnement.</t>
  </si>
  <si>
    <t>RECETTES DE L'EXERCICE(2)</t>
  </si>
  <si>
    <t>Charges transférées</t>
  </si>
  <si>
    <t>+ ou - VALUES S/CESSIONS D IMMOBILISAT (REALISATIONS POSTERIEURES AU 01/01/12)</t>
  </si>
  <si>
    <t>Reprises sur autofinancement</t>
  </si>
  <si>
    <t>DEPENSES(1)</t>
  </si>
  <si>
    <t>CHAPITRE 926 - TRANSFERTS ENTRE LES SECTIONS</t>
  </si>
  <si>
    <t>A 926</t>
  </si>
  <si>
    <t>A - SECTION D'INVESTISSEMENT - 92 OPERATIONS NON VENTILEES</t>
  </si>
  <si>
    <t>DEPENSES(2)</t>
  </si>
  <si>
    <t>EMPRUNTS EN EUROS</t>
  </si>
  <si>
    <t>CHAPITRE 923 - DETTES ET AUTRES OPERATIONS FINANCIERES</t>
  </si>
  <si>
    <t>A 923</t>
  </si>
  <si>
    <t>(2) Reversement de dotations (trop perçu).</t>
  </si>
  <si>
    <t>EXCEDENTS DE FONCTIONNEMENT CAPITALISES</t>
  </si>
  <si>
    <t>CHAPITRE 922 - DOTATIONS ET PARTICIPATIONS</t>
  </si>
  <si>
    <t>CHAPITRE 921 - TAXES NON AFFECTEES</t>
  </si>
  <si>
    <t>A 922</t>
  </si>
  <si>
    <t>A 921</t>
  </si>
  <si>
    <t>POUR INFORMATION: REALISATION DES EMPRUNTS AFFECTES</t>
  </si>
  <si>
    <t>RECETTES AFFECTEES AUX EQUIPEMENTS</t>
  </si>
  <si>
    <t>DEPENSES D'EQUIPEMENT HORS LE CADRE D'UNE AUTORISATION DE PROGRAMME</t>
  </si>
  <si>
    <t>DEPENSES D'EQUIPEMENT DANS LE CADRE D'UNE AUTORISATION DE PROGRAMME</t>
  </si>
  <si>
    <t>A - SECTION D'INVESTISSEMENT - 90 OPERATIONS VENTILEES</t>
  </si>
  <si>
    <t>(2) A reporter en dépenses si le solde d'exécution fait apparaître un déficit, ou en recettes dans le cas contraire</t>
  </si>
  <si>
    <t>Pour information : 001 Solde d'exécution reporté N-1</t>
  </si>
  <si>
    <t>EXCEDENT DE FONCTIONNEMENT CAPITALISE</t>
  </si>
  <si>
    <t>1068</t>
  </si>
  <si>
    <t xml:space="preserve">PRODUIT DES CESSIONS D''IMMOBILISATIONS </t>
  </si>
  <si>
    <t>954</t>
  </si>
  <si>
    <t>VIREMENT DE LA SECTION DE FONCTIONNEMENT</t>
  </si>
  <si>
    <t>951</t>
  </si>
  <si>
    <t>926</t>
  </si>
  <si>
    <t>OPERATIONS PATRIMONIALES</t>
  </si>
  <si>
    <t>925</t>
  </si>
  <si>
    <t>OPERATIONS POUR LE COMPTE DE TIERS</t>
  </si>
  <si>
    <t>924</t>
  </si>
  <si>
    <t>DETTES ET AUTRES OPERATIONS FINANCIERES</t>
  </si>
  <si>
    <t>923</t>
  </si>
  <si>
    <t>922</t>
  </si>
  <si>
    <t>TAXES NON AFFECTEES</t>
  </si>
  <si>
    <t>921</t>
  </si>
  <si>
    <t>92</t>
  </si>
  <si>
    <t>909</t>
  </si>
  <si>
    <t>908</t>
  </si>
  <si>
    <t>907</t>
  </si>
  <si>
    <t>906</t>
  </si>
  <si>
    <t>9054</t>
  </si>
  <si>
    <t>905</t>
  </si>
  <si>
    <t>904</t>
  </si>
  <si>
    <t>903</t>
  </si>
  <si>
    <t>902</t>
  </si>
  <si>
    <t>901</t>
  </si>
  <si>
    <t>900</t>
  </si>
  <si>
    <t>90</t>
  </si>
  <si>
    <t>annulés</t>
  </si>
  <si>
    <t>A</t>
  </si>
  <si>
    <t>A - SECTION D'INVESTISSEMENT - VUE D'ENSEMBLE</t>
  </si>
  <si>
    <t>(2) La limite maximale est de 7,5 % des dépenses réelles de la section</t>
  </si>
  <si>
    <t>(1) A compléter par "du chapitre" ou " de l'article"</t>
  </si>
  <si>
    <t>…………………………………………………………………………………………………………………………………………………………………………….(2)</t>
  </si>
  <si>
    <t>II - L'assemblée délibérante a autorisé le président à opérer des virements de crédits de paiement de chapitre à chapitre dans les limites suivantes…………</t>
  </si>
  <si>
    <t>- avec (sans) vote formel sur chacun des chapitres (1)</t>
  </si>
  <si>
    <t xml:space="preserve">   I  - L'assemblée délibérante a décidé de voter le budget par fonction :</t>
  </si>
  <si>
    <t>Pour mémoire</t>
  </si>
  <si>
    <t>Pour information : 002 Solde d'exécution reporté N-1</t>
  </si>
  <si>
    <t>Sous total des opérations d'ordre</t>
  </si>
  <si>
    <t>REPRISES SUR AMORTISSEMENTS, DEPRECIATIONS ET PROVISIONS</t>
  </si>
  <si>
    <t>78</t>
  </si>
  <si>
    <t>PRODUITS EXCEPTIONNELS</t>
  </si>
  <si>
    <t>77</t>
  </si>
  <si>
    <t>PRODUITS FINANCIERS</t>
  </si>
  <si>
    <t>76</t>
  </si>
  <si>
    <t>ATTENUATION DE CHARGES</t>
  </si>
  <si>
    <t>013</t>
  </si>
  <si>
    <t>AUTRES PRODUITS D ACTIVITE</t>
  </si>
  <si>
    <t>75</t>
  </si>
  <si>
    <t>74</t>
  </si>
  <si>
    <t>CONTRIBUTIONS DIRECTES</t>
  </si>
  <si>
    <t>731</t>
  </si>
  <si>
    <t>IMPOTS, DROITS ET TAXES</t>
  </si>
  <si>
    <t>73</t>
  </si>
  <si>
    <t>PRODUITS DES SERVICES DU DOMAINE ET VENTES DIVERSES</t>
  </si>
  <si>
    <t>70</t>
  </si>
  <si>
    <t>Sous total des opérations réelles et mixtes</t>
  </si>
  <si>
    <t>Recettes de fonctionnement - Total</t>
  </si>
  <si>
    <t>1068 Excédent de fonctionnement capitalisé N-1</t>
  </si>
  <si>
    <t>OPERATIONS POUR COMPTE DE TIERS</t>
  </si>
  <si>
    <t>45</t>
  </si>
  <si>
    <t>AUTRES IMMOBILISATIONS FINANCIERES</t>
  </si>
  <si>
    <t>27</t>
  </si>
  <si>
    <t>PARTICIPATIONS ET CREANCES RATTACHEES A DES PARTICIPATIONS</t>
  </si>
  <si>
    <t>26</t>
  </si>
  <si>
    <t>IMMOBILISATIONS EN COURS</t>
  </si>
  <si>
    <t>23</t>
  </si>
  <si>
    <t>IMMOBILISATIONS RECUES EN AFFECTATION</t>
  </si>
  <si>
    <t>22</t>
  </si>
  <si>
    <t>IMMOBILISATIONS CORPORELLES</t>
  </si>
  <si>
    <t>21</t>
  </si>
  <si>
    <t>IMMOBILISATIONS INCORPORELLES</t>
  </si>
  <si>
    <t>20</t>
  </si>
  <si>
    <t>DIFFERENCES SUR REALISATIONS D IMMOBILISATIONS</t>
  </si>
  <si>
    <t>19</t>
  </si>
  <si>
    <t>COMPTE DE LIAISON : AFFECTATION (BUDGETS ANNEXES - REGIES NON PERSONNALISEES)</t>
  </si>
  <si>
    <t>18</t>
  </si>
  <si>
    <t>EMPRUNTS ET DETTES ASSIMILEES</t>
  </si>
  <si>
    <t>16</t>
  </si>
  <si>
    <t>SUBVENTIONS D INVESTISSEMENT</t>
  </si>
  <si>
    <t>13</t>
  </si>
  <si>
    <t>DOTATIONS, FONDS DIVERS ET RESERVES (sauf 1068)</t>
  </si>
  <si>
    <t>10</t>
  </si>
  <si>
    <t>Recettes d'investissement - Total</t>
  </si>
  <si>
    <t>Total</t>
  </si>
  <si>
    <t>Opérations d'ordre</t>
  </si>
  <si>
    <t>Opérations Réelles</t>
  </si>
  <si>
    <t>2 - Titres émis - Recettes</t>
  </si>
  <si>
    <t>3-B</t>
  </si>
  <si>
    <t>3-  BALANCE GENERALE (B-RECETTES)</t>
  </si>
  <si>
    <t>II</t>
  </si>
  <si>
    <t>II - PRESENTATION GENERALE DU BUDGET</t>
  </si>
  <si>
    <t>DOTATIONS AUX AMORTISSEMENTS, AUX DEPRECIATIONS ET AUX PROVISIONS</t>
  </si>
  <si>
    <t>68</t>
  </si>
  <si>
    <t>CHARGES EXCEPTIONNELLES</t>
  </si>
  <si>
    <t>67</t>
  </si>
  <si>
    <t>CHARGES FINANCIERES</t>
  </si>
  <si>
    <t>66</t>
  </si>
  <si>
    <t>FRAIS DE FONCTIONNEMENT DES GROUPES D'ELUS</t>
  </si>
  <si>
    <t>6586</t>
  </si>
  <si>
    <t>AUTRES CHARGES D ACTIVITE</t>
  </si>
  <si>
    <t>65</t>
  </si>
  <si>
    <t>ATTENUATION DE PRODUITS</t>
  </si>
  <si>
    <t>014</t>
  </si>
  <si>
    <t>CHARGES DE PERSONNEL ET FRAIS ASSIMILES</t>
  </si>
  <si>
    <t>012</t>
  </si>
  <si>
    <t>CHARGES A CARACTERE GENERAL</t>
  </si>
  <si>
    <t>011</t>
  </si>
  <si>
    <t>Dépenses de fonctionnement - Total</t>
  </si>
  <si>
    <t>SUBVENTIONS D EQUIPEMENT VERSEES</t>
  </si>
  <si>
    <t>204</t>
  </si>
  <si>
    <t>DOTATIONS, FONDS DIVERS ET RESERVES</t>
  </si>
  <si>
    <t>Dépenses d'investissement - Total</t>
  </si>
  <si>
    <t>1 - Mandats émis - Dépenses</t>
  </si>
  <si>
    <t>3-A</t>
  </si>
  <si>
    <t>3- BALANCE GENERALE (A-DEPENSES)</t>
  </si>
  <si>
    <t>(2) Mettre un signe (-) en cas de déficit ou (+) en cas d'excédent</t>
  </si>
  <si>
    <t>(1) Aux dépenses et recettes réelles sont assimilées les opérations mixtes, constituées principalement des provisions et reprises sur provisions</t>
  </si>
  <si>
    <t>RESULTAT DE LA SECTION(2)=dépenses - recettes</t>
  </si>
  <si>
    <t>RECETTES: II+IV+VI</t>
  </si>
  <si>
    <t>DEPENSES: I+III+V</t>
  </si>
  <si>
    <t>TOTAL DE LA SECTION</t>
  </si>
  <si>
    <t>002 Résultat de fonctionnement reporté de N-1</t>
  </si>
  <si>
    <t>Résultats antérieurs</t>
  </si>
  <si>
    <t>Solde des opérations d'ordre IV-III (2)</t>
  </si>
  <si>
    <t>946 Transferts entre sections</t>
  </si>
  <si>
    <t>OPERATIONS D'ORDRE</t>
  </si>
  <si>
    <t>Solde des opérations réelles II-I (2)</t>
  </si>
  <si>
    <t>945 Provisions et autres opérations mixtes</t>
  </si>
  <si>
    <t>944 Frais de fonctionnement des groupes d'élus</t>
  </si>
  <si>
    <t>943 Opérations financières</t>
  </si>
  <si>
    <t>942 Dotations et participations non affectées</t>
  </si>
  <si>
    <t>941 Autres impôts et taxes</t>
  </si>
  <si>
    <t>940 Impositions directes</t>
  </si>
  <si>
    <t>94 Services communs non ventilés</t>
  </si>
  <si>
    <t>939 Economie</t>
  </si>
  <si>
    <t>938 Transports et communication</t>
  </si>
  <si>
    <t>937 Aménagement et environnement</t>
  </si>
  <si>
    <t>936 Travail, emploi et formation professionnelle</t>
  </si>
  <si>
    <t>935 Protection et action sociale</t>
  </si>
  <si>
    <t>934 Santé</t>
  </si>
  <si>
    <t>933 Culture, jeunesse et sports, loisirs</t>
  </si>
  <si>
    <t>932 Enseignement</t>
  </si>
  <si>
    <t>931 Sécurité et ordre public</t>
  </si>
  <si>
    <t>930 Administration générale</t>
  </si>
  <si>
    <t>93 Opérations ventilées</t>
  </si>
  <si>
    <t>TITRES</t>
  </si>
  <si>
    <t>MANDATS</t>
  </si>
  <si>
    <t>CHAPITRES</t>
  </si>
  <si>
    <t>OPERATIONS REELLES (1)</t>
  </si>
  <si>
    <t>REALISATION (y compris les restes à réaliser sur N-1)</t>
  </si>
  <si>
    <t>SECTION DE FONCTIONNEMENT</t>
  </si>
  <si>
    <t>2 - B</t>
  </si>
  <si>
    <t>2 - EQUILIBRE FINANCIER DU COMPTE ADMINISTRATIF (B - FONCTIONNEMENT)</t>
  </si>
  <si>
    <t>II - PRESENTATION GENERALE DU COMPTE ADMINISTRATIF</t>
  </si>
  <si>
    <t>(1) Mettre un signe (-) en cas de déficit ou (+) en cas d'excédent</t>
  </si>
  <si>
    <t>SOLDE D'EXECUTION (1)=dépenses - recettes</t>
  </si>
  <si>
    <t>TOTAL CUMULE DE LA SECTION</t>
  </si>
  <si>
    <t>923-1068 Excédent de fonctionnement capitalisé</t>
  </si>
  <si>
    <t>001 SOLDE D'EXECUTION N-1</t>
  </si>
  <si>
    <t>Solde des opérations d'ordre IV-III (1)</t>
  </si>
  <si>
    <t>926 Transferts entre sections</t>
  </si>
  <si>
    <t>925 Opérations patrimoniales (à l'interieur de la section)</t>
  </si>
  <si>
    <t>Solde des opérations réelles II-I (1)</t>
  </si>
  <si>
    <t>924 Opération pour le compte de tiers</t>
  </si>
  <si>
    <t>923 Dettes et autres opérations financières</t>
  </si>
  <si>
    <t>922 Dotations et participations</t>
  </si>
  <si>
    <t>921 Taxes non affectées</t>
  </si>
  <si>
    <t>92 Opérations non ventilées</t>
  </si>
  <si>
    <t>909 Economie</t>
  </si>
  <si>
    <t>908 Transports et communication</t>
  </si>
  <si>
    <t>907 Aménagement et environnement</t>
  </si>
  <si>
    <t>906 Travail, emploi et formation professionnelle</t>
  </si>
  <si>
    <t>905 Protection et action sociale</t>
  </si>
  <si>
    <t>904 Santé</t>
  </si>
  <si>
    <t>903 Culture, jeunesse, sports et loisirs</t>
  </si>
  <si>
    <t>902 Enseignement</t>
  </si>
  <si>
    <t>901 Sécurité et ordre public</t>
  </si>
  <si>
    <t>900 Administration générale</t>
  </si>
  <si>
    <t>90 Opérations ventilées</t>
  </si>
  <si>
    <t>OPERATIONS REELLES</t>
  </si>
  <si>
    <t>SECTION D'INVESTISSEMENT</t>
  </si>
  <si>
    <t>2 - A</t>
  </si>
  <si>
    <t>2 - EQUILIBRE FINANCIER DU COMPTE ADMINISTRATIF (A - INVESTISSEMENT)</t>
  </si>
  <si>
    <t>(3) Ventilation des réalisations (titres et mandats émis) et des restes à réaliser conformément aux indications portées au (1).</t>
  </si>
  <si>
    <t>(2) 002: reprise du résultat de fonctionnement de N-1 diminué de l'affectation au 1068 en N.</t>
  </si>
  <si>
    <t>(1) Total des restes à réaliser à répartir sur l'ensemble des colonnes suivantes. Par ailleurs, il n'existe pas de restes à réaliser au titre des chapitres sans exécution.</t>
  </si>
  <si>
    <t>Total des restes à réaliser au 31/12</t>
  </si>
  <si>
    <t>002 Excédent de fonctionnement reporté de N-1(2)</t>
  </si>
  <si>
    <t>94 OPERATIONS NON VENTILEES</t>
  </si>
  <si>
    <t>93 OPERATIONS VENTILEES</t>
  </si>
  <si>
    <t>RECETTES DE FONCTIONNEMENT</t>
  </si>
  <si>
    <t>002 Déficit de fonctionnement reporté de N-1(2)</t>
  </si>
  <si>
    <t>953 Virement à la section d'investissement (1)</t>
  </si>
  <si>
    <t xml:space="preserve"> - hors AE/CP</t>
  </si>
  <si>
    <t xml:space="preserve"> - en AE/CP</t>
  </si>
  <si>
    <t>DEPENSES DE FONCTIONNEMENT</t>
  </si>
  <si>
    <t>001 Solde d'exécution reporté de N-1</t>
  </si>
  <si>
    <t>954 Produit des cessions d'immobilisations</t>
  </si>
  <si>
    <t>951 Virement de la section de fonctionnement (1)</t>
  </si>
  <si>
    <t>- dont 924 Opérations pour le compte de tiers</t>
  </si>
  <si>
    <t>92 OPERATIONS NON VENTILEES (hors 1068)</t>
  </si>
  <si>
    <t xml:space="preserve"> - Recettes affectées</t>
  </si>
  <si>
    <t>90 OPERATIONS VENTILEES</t>
  </si>
  <si>
    <t>RECETTES D'INVESTISSEMENT</t>
  </si>
  <si>
    <t>92 OPERATIONS NON VENTILEES</t>
  </si>
  <si>
    <t xml:space="preserve"> - Hors AP/CP</t>
  </si>
  <si>
    <t xml:space="preserve"> - En AP/CP</t>
  </si>
  <si>
    <t>DEPENSES D'INVESTISSEMENT</t>
  </si>
  <si>
    <t xml:space="preserve">AE VOTEES </t>
  </si>
  <si>
    <t xml:space="preserve">AP VOTEES </t>
  </si>
  <si>
    <t>9                         ECONOMIE ET DEVELOPPEMENT (3)</t>
  </si>
  <si>
    <t>8               TRANSPORTS ET COMMUNICATION (3)</t>
  </si>
  <si>
    <t>7               AMENAGEMENT, ENVIRONNEMENT (3)</t>
  </si>
  <si>
    <t>6                     TRAVAIL, EMPLOI ET FORMATION PROFESSIONNELLE (3)</t>
  </si>
  <si>
    <t>5               PROTECTION ET ACTION SOCIALE (3)</t>
  </si>
  <si>
    <t>4                         SANTE (PREV. MEDICO SOCIALE) (3)</t>
  </si>
  <si>
    <t>3                     CULTURE, JEUNESSE ET SPORTS, LOISIRS (3)</t>
  </si>
  <si>
    <t>2               ENSEIGNEMENT (3)</t>
  </si>
  <si>
    <t>1                     SECURITE ET ORDRE PUBLIC (3)</t>
  </si>
  <si>
    <t>0               ADMINISTRATION GENERALE (3)</t>
  </si>
  <si>
    <t>DONT NON VENTILE (3)</t>
  </si>
  <si>
    <t>DONT DEPENSES IMPREVUES (3)</t>
  </si>
  <si>
    <t>REALISATIONS (mandats et titres émis)</t>
  </si>
  <si>
    <t>Crédits ouverts (BP+DM+restes à réaliser N-1)</t>
  </si>
  <si>
    <t>Résultats antérieurs reportés</t>
  </si>
  <si>
    <t>1 - RECAPITULATION PAR GROUPES FONCTIONNELS</t>
  </si>
  <si>
    <t>(1)Il s'agit de la reprise des résultats de l'exercice précédent diminuée de l'affectation en 1068 qui fait l'objet d'un titre de l'exercice</t>
  </si>
  <si>
    <t>REPRISE DES RESULTATS ANTERIEURS</t>
  </si>
  <si>
    <t>EN RECETTE</t>
  </si>
  <si>
    <t>EN DEPENSE</t>
  </si>
  <si>
    <t>POUR INFORMATION (1)</t>
  </si>
  <si>
    <t>BUDGET</t>
  </si>
  <si>
    <t>ORDRE</t>
  </si>
  <si>
    <t>REELLES ET MIXTES</t>
  </si>
  <si>
    <t>TOTAL DES TITRES EMIS</t>
  </si>
  <si>
    <t>TOTAL DES MANDATS EMIS</t>
  </si>
  <si>
    <t>TOTAL DES OPERATIONS REELLES ET D'ORDRE DU BUDGET</t>
  </si>
  <si>
    <t>TOTAL DU BUDGET</t>
  </si>
  <si>
    <t>TOTAL DE LA SECTION DE FONCTIONNEMENT</t>
  </si>
  <si>
    <t>TOTAL DE LA SECTION D'INVESTISSEMENT</t>
  </si>
  <si>
    <t>TITRES EMIS</t>
  </si>
  <si>
    <t>MANDATS EMIS</t>
  </si>
  <si>
    <t>VUE D'ENSEMBLE</t>
  </si>
  <si>
    <t>II - PRESENTATION GENERALE</t>
  </si>
  <si>
    <t>(2)Suivant le niveau de vote retenu par la collectivité.</t>
  </si>
  <si>
    <t>Section de fonctionnement - Total</t>
  </si>
  <si>
    <t>Section d'investissement - Total</t>
  </si>
  <si>
    <t>art.(2)</t>
  </si>
  <si>
    <t>Titres restant à émettre</t>
  </si>
  <si>
    <t>Chap/</t>
  </si>
  <si>
    <t>RESTES A REALISER - RECETTES</t>
  </si>
  <si>
    <t>(1)A reporter au budget supplémentaire N+1.</t>
  </si>
  <si>
    <t>DEFICIT</t>
  </si>
  <si>
    <t>EXCEDENT</t>
  </si>
  <si>
    <t>Solde (B)</t>
  </si>
  <si>
    <t>RESULTAT CUMULE = (A)+(B)</t>
  </si>
  <si>
    <t>RESTES A REALISER (1)</t>
  </si>
  <si>
    <t>2 - EXECUTION DU BUDGET</t>
  </si>
  <si>
    <t>I</t>
  </si>
  <si>
    <t>I - INFORMATIONS GENERALES</t>
  </si>
  <si>
    <t>(4)selon le niveau de vote retenu par la collectivité</t>
  </si>
  <si>
    <t>Section de fonctionnement - TOTAL</t>
  </si>
  <si>
    <t>Section d'investissement - TOTAL</t>
  </si>
  <si>
    <t>art.(4)</t>
  </si>
  <si>
    <t>Dépenses engagées non mandatées</t>
  </si>
  <si>
    <t>Chap./</t>
  </si>
  <si>
    <t>RESTES A REALISER (3) - DEPENSES</t>
  </si>
  <si>
    <t>(2)002: reprise du résultat de N-1 diminué de l'affectation au 1068 en N.</t>
  </si>
  <si>
    <t>(1)Indiquez le signe (-) si dépenses&gt;recettes, et (+) si recettes&gt;dépenses.</t>
  </si>
  <si>
    <t>RESULTAT N</t>
  </si>
  <si>
    <t>Dont 1068</t>
  </si>
  <si>
    <t>(A)</t>
  </si>
  <si>
    <t>antérieurs</t>
  </si>
  <si>
    <t>Résultat ou solde</t>
  </si>
  <si>
    <t>Reprise des résultats</t>
  </si>
  <si>
    <t>Titres émis</t>
  </si>
  <si>
    <t>Mandats émis</t>
  </si>
  <si>
    <t>2-EXECUTION DU BUDGET</t>
  </si>
  <si>
    <t xml:space="preserve">   Dans l'ensemble des tableaux, les cases grisées ne doivent pas être remplies</t>
  </si>
  <si>
    <t>(2) Evolution de l'assiette fiscale des dotations aux collectivités</t>
  </si>
  <si>
    <t>Collectivité</t>
  </si>
  <si>
    <r>
      <t xml:space="preserve">Coefficient de mobilisation des centimes additionnels </t>
    </r>
    <r>
      <rPr>
        <b/>
        <sz val="8"/>
        <rFont val="Arial"/>
        <family val="2"/>
      </rPr>
      <t>(1)</t>
    </r>
  </si>
  <si>
    <r>
      <t xml:space="preserve">13. </t>
    </r>
    <r>
      <rPr>
        <sz val="10"/>
        <rFont val="Arial"/>
        <family val="2"/>
      </rPr>
      <t>Encours de la dette / capacité d'autofinancement</t>
    </r>
  </si>
  <si>
    <r>
      <t xml:space="preserve">12. </t>
    </r>
    <r>
      <rPr>
        <sz val="10"/>
        <rFont val="Arial"/>
        <family val="2"/>
      </rPr>
      <t>Encours de la dette / recettes réelles de fonctionnement</t>
    </r>
  </si>
  <si>
    <r>
      <t xml:space="preserve">11. </t>
    </r>
    <r>
      <rPr>
        <sz val="10"/>
        <rFont val="Arial"/>
        <family val="2"/>
      </rPr>
      <t>Dépenses d'équipement brut / recettes réelles de fonctionnement.</t>
    </r>
  </si>
  <si>
    <t xml:space="preserve">    la dette en capital / recettes réelles de fonctionnement</t>
  </si>
  <si>
    <r>
      <t xml:space="preserve">10. </t>
    </r>
    <r>
      <rPr>
        <sz val="10"/>
        <rFont val="Arial"/>
        <family val="2"/>
      </rPr>
      <t>Dépenses réelles de fonctionnement + remboursement annuel de</t>
    </r>
  </si>
  <si>
    <r>
      <t xml:space="preserve">9. </t>
    </r>
    <r>
      <rPr>
        <sz val="10"/>
        <rFont val="Arial"/>
        <family val="2"/>
      </rPr>
      <t>Taux d'épargne brut / population</t>
    </r>
  </si>
  <si>
    <r>
      <t xml:space="preserve">8. </t>
    </r>
    <r>
      <rPr>
        <sz val="10"/>
        <rFont val="Arial"/>
        <family val="2"/>
      </rPr>
      <t>Impôts et taxes / recettes de fonctionnement</t>
    </r>
  </si>
  <si>
    <r>
      <t xml:space="preserve">7. </t>
    </r>
    <r>
      <rPr>
        <sz val="10"/>
        <rFont val="Arial"/>
        <family val="2"/>
      </rPr>
      <t xml:space="preserve">Taux d'évolution prévisionnel des recettes fiscales </t>
    </r>
    <r>
      <rPr>
        <sz val="8"/>
        <rFont val="Arial"/>
        <family val="2"/>
      </rPr>
      <t>(2)</t>
    </r>
  </si>
  <si>
    <r>
      <t xml:space="preserve">6. </t>
    </r>
    <r>
      <rPr>
        <sz val="10"/>
        <rFont val="Arial"/>
        <family val="2"/>
      </rPr>
      <t>Dépenses de personnel / dépenses réelles de fonctionnement</t>
    </r>
  </si>
  <si>
    <t>Nombre de mètres carrés de surface utile de bâtiments</t>
  </si>
  <si>
    <r>
      <t xml:space="preserve">5. </t>
    </r>
    <r>
      <rPr>
        <sz val="10"/>
        <rFont val="Arial"/>
        <family val="2"/>
      </rPr>
      <t>Dotation globale de fonctionnement / Population</t>
    </r>
  </si>
  <si>
    <t>la collectivité</t>
  </si>
  <si>
    <r>
      <t xml:space="preserve">4. </t>
    </r>
    <r>
      <rPr>
        <sz val="10"/>
        <rFont val="Arial"/>
        <family val="2"/>
      </rPr>
      <t>Encours de la dette / Population</t>
    </r>
  </si>
  <si>
    <t>Nombre d'organismes de coopération auxquels participe</t>
  </si>
  <si>
    <r>
      <t xml:space="preserve">3. </t>
    </r>
    <r>
      <rPr>
        <sz val="10"/>
        <rFont val="Arial"/>
        <family val="2"/>
      </rPr>
      <t>Dépenses d'équipement brut / Population</t>
    </r>
  </si>
  <si>
    <t>Longueur de la voirie (en km)</t>
  </si>
  <si>
    <r>
      <t xml:space="preserve">2. </t>
    </r>
    <r>
      <rPr>
        <sz val="10"/>
        <rFont val="Arial"/>
        <family val="2"/>
      </rPr>
      <t>Recettes réelles de fonctionnement / Population</t>
    </r>
  </si>
  <si>
    <t>Population fictive</t>
  </si>
  <si>
    <r>
      <t xml:space="preserve">1. </t>
    </r>
    <r>
      <rPr>
        <sz val="10"/>
        <rFont val="Arial"/>
        <family val="2"/>
      </rPr>
      <t>Dépenses réelles de fonctionnement / Population</t>
    </r>
  </si>
  <si>
    <t>Population totale (colonne h du recensement INSEE.)</t>
  </si>
  <si>
    <t>Valeurs</t>
  </si>
  <si>
    <t>INFORMATIONS FINANCIERES - RATIOS</t>
  </si>
  <si>
    <t>INFORMATIONS STATISTIQUES</t>
  </si>
  <si>
    <t>1. INFORMATIONS STATISTIQUES ET FISCALES</t>
  </si>
  <si>
    <t>I  -  INFORMATIONS GENERALES</t>
  </si>
  <si>
    <t>Décisions en matière de taux de contributions directes - Signatures</t>
  </si>
  <si>
    <t>94 - Opérations non ventilées</t>
  </si>
  <si>
    <t>Liste des organismes de regroupement et établissements publics créés</t>
  </si>
  <si>
    <t>93 - Opérations ventilées</t>
  </si>
  <si>
    <t>Liste des organismes dans lesquels la collectivité a pris des engagements financiers</t>
  </si>
  <si>
    <t>Vue d'ensemble</t>
  </si>
  <si>
    <t>B - Section de fonctionnement</t>
  </si>
  <si>
    <t>Etat du personnel</t>
  </si>
  <si>
    <t>Etat du bilan - Variation du patrimoine</t>
  </si>
  <si>
    <t>92 - Opérations non ventilées</t>
  </si>
  <si>
    <t>Etat des opérations pour comptes de tiers</t>
  </si>
  <si>
    <t>90 - Opérations ventilées</t>
  </si>
  <si>
    <t>Etat des méthodes utilisées</t>
  </si>
  <si>
    <t>Etat des recettes grevées d'une affectation spéciale</t>
  </si>
  <si>
    <t>A - Section d'investissement</t>
  </si>
  <si>
    <t>Situation des AE-CP</t>
  </si>
  <si>
    <t>III - Vote du compte administratif</t>
  </si>
  <si>
    <t>Situation des AP-CP</t>
  </si>
  <si>
    <t>Etats des engagements donnés et reçus</t>
  </si>
  <si>
    <t>3 - Balance générale</t>
  </si>
  <si>
    <t>Eléments de bilan - Prêts - Etat des provisions</t>
  </si>
  <si>
    <t>2 - Equilibre financier du compte administratif</t>
  </si>
  <si>
    <t>Etablissements d'enseignement</t>
  </si>
  <si>
    <t>1 - Compte administratif - Récapitulation par groupes fonctionnels</t>
  </si>
  <si>
    <t>Eléments de bilan - Etat des immobilisations (dont acquisitions  et cessions)</t>
  </si>
  <si>
    <t xml:space="preserve">Eléments de bilan - Etat de la dette </t>
  </si>
  <si>
    <t>II - Présentation générale</t>
  </si>
  <si>
    <t>Présentation agrégée du budget principal et des budgets annexes</t>
  </si>
  <si>
    <t>Présentation croisée par nature</t>
  </si>
  <si>
    <t>Exécution du budget</t>
  </si>
  <si>
    <t>Informations statistiques et fiscales</t>
  </si>
  <si>
    <t>I - Informations générales</t>
  </si>
  <si>
    <t>Page</t>
  </si>
  <si>
    <t>SOMMAIRE</t>
  </si>
  <si>
    <t>Exprimé en francs de la communauté du pacifique (XPF)</t>
  </si>
  <si>
    <t>COMPTE ADMINISTRATIF</t>
  </si>
  <si>
    <t>RÉPUBLIQUE FRANCAISE</t>
  </si>
  <si>
    <t>COLLECTIVITÉ : TERRITOIRE des ÎLES WALLIS et FUTUNA</t>
  </si>
  <si>
    <t>POSTE COMPTABLE : DIRECTION des FINANCES PUBLIQUES du TERRITOIRE</t>
  </si>
  <si>
    <t>des ÎLES WALLIS et FUTUNA</t>
  </si>
  <si>
    <t>M 52 adaptée</t>
  </si>
  <si>
    <t>Voté par fonction</t>
  </si>
  <si>
    <t>ANNEE 2017</t>
  </si>
  <si>
    <t>Arrêté n° 2018-418 du 18 juillet 2018 approuvant et rendant exécutoire la délibération n° 45/AT/2018</t>
  </si>
  <si>
    <t>du 06 juillet 2018 portant adoption des comptes administratifs des budgets - Principal - Annexe du Service</t>
  </si>
  <si>
    <t>des postes et télécommunications et Annexe de la stratégie territoriale de développement numérique de W &amp; F -
de l'exercice 2017 du Territoire des Îles Wallis et Futuna</t>
  </si>
  <si>
    <t>BUDGET : 01  BUDGET PRINCIPAL</t>
  </si>
  <si>
    <t>(1) Total des centimes additionnels votés par l'Assemblée</t>
  </si>
  <si>
    <t>Moyennes prévisionnelles</t>
  </si>
  <si>
    <t>INFORMATIONS FISCALES PREVISIONNELLES</t>
  </si>
  <si>
    <t>(3)Il s'agit d'inscrire l'ensemble des restes à réaliser non compris dans une autorisation de programme ou une autorisation d'engagement et les restes à réaliser relatifs aux crédits de paiement compris dans une autorisation de programme votée, affectée et engagée, liés à des retards de travaux ou au solde des programmes en cours, et adossés à un engagement juridique.</t>
  </si>
  <si>
    <r>
      <t xml:space="preserve">- au niveau (1) </t>
    </r>
    <r>
      <rPr>
        <b/>
        <sz val="9"/>
        <rFont val="Arial"/>
        <family val="2"/>
      </rPr>
      <t>DU CHAPITRE</t>
    </r>
    <r>
      <rPr>
        <sz val="9"/>
        <rFont val="Arial"/>
        <family val="2"/>
      </rPr>
      <t xml:space="preserve"> pour la section d'investissement</t>
    </r>
  </si>
  <si>
    <r>
      <t xml:space="preserve">- au niveau (1) </t>
    </r>
    <r>
      <rPr>
        <b/>
        <sz val="9"/>
        <rFont val="Arial"/>
        <family val="2"/>
      </rPr>
      <t>DU CHAPITRE</t>
    </r>
    <r>
      <rPr>
        <sz val="9"/>
        <rFont val="Arial"/>
        <family val="2"/>
      </rPr>
      <t xml:space="preserve"> pour la section de fonctionnement</t>
    </r>
  </si>
  <si>
    <r>
      <t xml:space="preserve">La liste des articles spécialisés est la suivante : </t>
    </r>
    <r>
      <rPr>
        <b/>
        <sz val="9"/>
        <rFont val="Arial"/>
        <family val="2"/>
      </rPr>
      <t>657</t>
    </r>
  </si>
  <si>
    <t>3</t>
  </si>
  <si>
    <t>4-5</t>
  </si>
  <si>
    <t>6</t>
  </si>
  <si>
    <t>7-8</t>
  </si>
  <si>
    <t>9-10</t>
  </si>
  <si>
    <t>11-12</t>
  </si>
  <si>
    <t>14</t>
  </si>
  <si>
    <t>15//27</t>
  </si>
  <si>
    <t>28/30</t>
  </si>
  <si>
    <t>31</t>
  </si>
  <si>
    <t>32/46</t>
  </si>
  <si>
    <t>47-48</t>
  </si>
  <si>
    <t>49/89</t>
  </si>
  <si>
    <t>90-91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</si>
</sst>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#,##0\ &quot;F&quot;;[Red]\-#,##0\ &quot;F&quot;"/>
    <numFmt numFmtId="165" formatCode="_-* #,##0.00\ [$€-1]_-;\-* #,##0.00\ [$€-1]_-;_-* &quot;-&quot;??\ [$€-1]_-"/>
    <numFmt numFmtId="166" formatCode="#,##0\ &quot;F&quot;;\-#,##0\ &quot;F&quot;"/>
    <numFmt numFmtId="167" formatCode="#,###;\-#,###"/>
    <numFmt numFmtId="168" formatCode="\+#,##0;\-#,##0;;"/>
    <numFmt numFmtId="169" formatCode="&quot;(VI)   &quot;#,##0;\-#,##0;;"/>
    <numFmt numFmtId="170" formatCode="&quot;(V)   &quot;"/>
    <numFmt numFmtId="171" formatCode="&quot;(IV)   &quot;#,##0;\-#,##0;;"/>
    <numFmt numFmtId="172" formatCode="&quot;(III)   &quot;#,##0;\-#,##0;;"/>
    <numFmt numFmtId="173" formatCode="&quot;(II)   &quot;#,##0;\-#,##0;;"/>
    <numFmt numFmtId="174" formatCode="&quot;(I)   &quot;#,##0;\-#,##0;;"/>
    <numFmt numFmtId="175" formatCode="&quot;(III)    &quot;#,##0;\-#,##0;;"/>
    <numFmt numFmtId="176" formatCode="&quot;(III+IV)   &quot;#,##0;\-#,##0;;"/>
    <numFmt numFmtId="177" formatCode="&quot;(I+II)   &quot;#,##0;\-#,##0;;"/>
    <numFmt numFmtId="178" formatCode="&quot;(I)    &quot;#,##0;\-#,##0;;"/>
    <numFmt numFmtId="179" formatCode="&quot;(1)   &quot;#,##0;\-#,##0;;"/>
    <numFmt numFmtId="180" formatCode="&quot;(002)(2)   &quot;#,##0;\-#,##0;;"/>
    <numFmt numFmtId="181" formatCode="&quot;(001)   &quot;#,##0;\-#,##0;;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u/>
      <sz val="8"/>
      <name val="Arial"/>
      <family val="2"/>
    </font>
    <font>
      <strike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double">
        <color indexed="24"/>
      </top>
      <bottom style="double">
        <color indexed="2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14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0" fontId="3" fillId="0" borderId="0" applyProtection="0"/>
    <xf numFmtId="0" fontId="3" fillId="0" borderId="0" applyBorder="0"/>
  </cellStyleXfs>
  <cellXfs count="386">
    <xf numFmtId="0" fontId="0" fillId="0" borderId="0" xfId="0"/>
    <xf numFmtId="0" fontId="1" fillId="0" borderId="0" xfId="1"/>
    <xf numFmtId="0" fontId="3" fillId="0" borderId="0" xfId="1" applyFont="1"/>
    <xf numFmtId="0" fontId="5" fillId="2" borderId="19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12" xfId="1" applyFont="1" applyBorder="1" applyAlignment="1">
      <alignment vertical="center"/>
    </xf>
    <xf numFmtId="0" fontId="5" fillId="2" borderId="12" xfId="1" applyFont="1" applyFill="1" applyBorder="1" applyAlignment="1">
      <alignment horizontal="center" vertical="center"/>
    </xf>
    <xf numFmtId="167" fontId="4" fillId="0" borderId="12" xfId="1" applyNumberFormat="1" applyFont="1" applyBorder="1" applyAlignment="1">
      <alignment horizontal="right" vertical="center"/>
    </xf>
    <xf numFmtId="167" fontId="5" fillId="2" borderId="12" xfId="1" applyNumberFormat="1" applyFont="1" applyFill="1" applyBorder="1" applyAlignment="1">
      <alignment horizontal="right" vertical="center"/>
    </xf>
    <xf numFmtId="49" fontId="5" fillId="2" borderId="12" xfId="1" applyNumberFormat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49" fontId="5" fillId="2" borderId="26" xfId="1" applyNumberFormat="1" applyFont="1" applyFill="1" applyBorder="1" applyAlignment="1">
      <alignment horizontal="center" vertical="center" wrapText="1"/>
    </xf>
    <xf numFmtId="167" fontId="5" fillId="0" borderId="12" xfId="1" applyNumberFormat="1" applyFont="1" applyBorder="1" applyAlignment="1">
      <alignment horizontal="right" vertical="center" wrapText="1"/>
    </xf>
    <xf numFmtId="49" fontId="5" fillId="0" borderId="12" xfId="1" applyNumberFormat="1" applyFont="1" applyBorder="1" applyAlignment="1">
      <alignment horizontal="left" vertical="center" wrapText="1"/>
    </xf>
    <xf numFmtId="167" fontId="5" fillId="0" borderId="26" xfId="1" applyNumberFormat="1" applyFont="1" applyBorder="1" applyAlignment="1">
      <alignment horizontal="right" vertical="center" wrapText="1"/>
    </xf>
    <xf numFmtId="49" fontId="5" fillId="0" borderId="26" xfId="1" applyNumberFormat="1" applyFont="1" applyBorder="1" applyAlignment="1">
      <alignment horizontal="left" vertical="center" wrapText="1"/>
    </xf>
    <xf numFmtId="167" fontId="4" fillId="0" borderId="25" xfId="1" applyNumberFormat="1" applyFont="1" applyBorder="1" applyAlignment="1">
      <alignment horizontal="right" vertical="center" wrapText="1"/>
    </xf>
    <xf numFmtId="49" fontId="4" fillId="0" borderId="25" xfId="1" applyNumberFormat="1" applyFont="1" applyBorder="1" applyAlignment="1">
      <alignment horizontal="left" vertical="center" wrapText="1"/>
    </xf>
    <xf numFmtId="167" fontId="4" fillId="0" borderId="26" xfId="1" applyNumberFormat="1" applyFont="1" applyBorder="1" applyAlignment="1">
      <alignment horizontal="right" vertical="center" wrapText="1"/>
    </xf>
    <xf numFmtId="49" fontId="4" fillId="0" borderId="26" xfId="1" applyNumberFormat="1" applyFont="1" applyBorder="1" applyAlignment="1">
      <alignment horizontal="left" vertical="center" wrapText="1"/>
    </xf>
    <xf numFmtId="0" fontId="5" fillId="0" borderId="26" xfId="1" applyFont="1" applyBorder="1" applyAlignment="1">
      <alignment horizontal="center" vertical="center" wrapText="1"/>
    </xf>
    <xf numFmtId="49" fontId="5" fillId="0" borderId="26" xfId="1" applyNumberFormat="1" applyFont="1" applyBorder="1" applyAlignment="1">
      <alignment horizontal="center" vertical="center" wrapText="1"/>
    </xf>
    <xf numFmtId="167" fontId="4" fillId="0" borderId="12" xfId="1" applyNumberFormat="1" applyFont="1" applyBorder="1" applyAlignment="1">
      <alignment horizontal="right" vertical="center" wrapText="1"/>
    </xf>
    <xf numFmtId="49" fontId="4" fillId="0" borderId="12" xfId="1" applyNumberFormat="1" applyFont="1" applyBorder="1" applyAlignment="1">
      <alignment horizontal="left" vertical="center" wrapText="1"/>
    </xf>
    <xf numFmtId="167" fontId="4" fillId="0" borderId="19" xfId="1" applyNumberFormat="1" applyFont="1" applyBorder="1" applyAlignment="1">
      <alignment horizontal="right" vertical="center" wrapText="1"/>
    </xf>
    <xf numFmtId="49" fontId="4" fillId="0" borderId="19" xfId="1" applyNumberFormat="1" applyFont="1" applyBorder="1" applyAlignment="1">
      <alignment horizontal="left" vertical="center" wrapText="1"/>
    </xf>
    <xf numFmtId="167" fontId="4" fillId="0" borderId="19" xfId="1" applyNumberFormat="1" applyFont="1" applyBorder="1" applyAlignment="1">
      <alignment horizontal="right" vertical="center"/>
    </xf>
    <xf numFmtId="0" fontId="4" fillId="0" borderId="19" xfId="1" applyFont="1" applyBorder="1" applyAlignment="1">
      <alignment vertical="center" wrapText="1"/>
    </xf>
    <xf numFmtId="0" fontId="4" fillId="0" borderId="19" xfId="1" applyFont="1" applyBorder="1" applyAlignment="1">
      <alignment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167" fontId="9" fillId="0" borderId="19" xfId="1" applyNumberFormat="1" applyFont="1" applyBorder="1" applyAlignment="1">
      <alignment horizontal="right" vertical="center"/>
    </xf>
    <xf numFmtId="0" fontId="9" fillId="0" borderId="19" xfId="1" applyFont="1" applyBorder="1" applyAlignment="1">
      <alignment vertical="center" wrapText="1"/>
    </xf>
    <xf numFmtId="0" fontId="9" fillId="0" borderId="19" xfId="1" applyFont="1" applyBorder="1" applyAlignment="1">
      <alignment vertical="center"/>
    </xf>
    <xf numFmtId="167" fontId="5" fillId="0" borderId="19" xfId="1" applyNumberFormat="1" applyFont="1" applyBorder="1" applyAlignment="1">
      <alignment horizontal="right" vertical="center"/>
    </xf>
    <xf numFmtId="0" fontId="5" fillId="2" borderId="19" xfId="1" applyFont="1" applyFill="1" applyBorder="1" applyAlignment="1">
      <alignment horizontal="left" vertical="center" wrapText="1"/>
    </xf>
    <xf numFmtId="0" fontId="5" fillId="0" borderId="19" xfId="1" applyFont="1" applyBorder="1" applyAlignment="1">
      <alignment vertical="center"/>
    </xf>
    <xf numFmtId="0" fontId="5" fillId="2" borderId="12" xfId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167" fontId="5" fillId="0" borderId="12" xfId="1" applyNumberFormat="1" applyFont="1" applyBorder="1" applyAlignment="1">
      <alignment horizontal="right" vertical="center"/>
    </xf>
    <xf numFmtId="167" fontId="4" fillId="0" borderId="0" xfId="1" applyNumberFormat="1" applyFont="1" applyAlignment="1">
      <alignment horizontal="right" vertical="center"/>
    </xf>
    <xf numFmtId="167" fontId="11" fillId="2" borderId="19" xfId="1" applyNumberFormat="1" applyFont="1" applyFill="1" applyBorder="1" applyAlignment="1">
      <alignment horizontal="right" vertical="center"/>
    </xf>
    <xf numFmtId="167" fontId="11" fillId="0" borderId="19" xfId="1" applyNumberFormat="1" applyFont="1" applyBorder="1" applyAlignment="1">
      <alignment horizontal="right" vertical="center"/>
    </xf>
    <xf numFmtId="0" fontId="11" fillId="0" borderId="19" xfId="1" applyFont="1" applyBorder="1" applyAlignment="1">
      <alignment vertical="center" wrapText="1"/>
    </xf>
    <xf numFmtId="49" fontId="11" fillId="0" borderId="19" xfId="1" applyNumberFormat="1" applyFont="1" applyBorder="1" applyAlignment="1">
      <alignment vertical="center"/>
    </xf>
    <xf numFmtId="167" fontId="5" fillId="2" borderId="19" xfId="1" applyNumberFormat="1" applyFont="1" applyFill="1" applyBorder="1" applyAlignment="1">
      <alignment horizontal="right" vertical="center"/>
    </xf>
    <xf numFmtId="0" fontId="5" fillId="2" borderId="19" xfId="1" applyFont="1" applyFill="1" applyBorder="1" applyAlignment="1">
      <alignment vertical="center" wrapText="1"/>
    </xf>
    <xf numFmtId="49" fontId="5" fillId="2" borderId="19" xfId="1" applyNumberFormat="1" applyFont="1" applyFill="1" applyBorder="1" applyAlignment="1">
      <alignment vertical="center"/>
    </xf>
    <xf numFmtId="167" fontId="9" fillId="2" borderId="19" xfId="1" applyNumberFormat="1" applyFont="1" applyFill="1" applyBorder="1" applyAlignment="1">
      <alignment horizontal="right" vertical="center"/>
    </xf>
    <xf numFmtId="49" fontId="9" fillId="0" borderId="19" xfId="1" applyNumberFormat="1" applyFont="1" applyBorder="1" applyAlignment="1">
      <alignment vertical="center"/>
    </xf>
    <xf numFmtId="167" fontId="9" fillId="0" borderId="25" xfId="1" applyNumberFormat="1" applyFont="1" applyBorder="1" applyAlignment="1">
      <alignment horizontal="right" vertical="center"/>
    </xf>
    <xf numFmtId="167" fontId="9" fillId="2" borderId="25" xfId="1" applyNumberFormat="1" applyFont="1" applyFill="1" applyBorder="1" applyAlignment="1">
      <alignment horizontal="right" vertical="center"/>
    </xf>
    <xf numFmtId="0" fontId="9" fillId="0" borderId="25" xfId="1" applyFont="1" applyBorder="1" applyAlignment="1">
      <alignment vertical="center" wrapText="1"/>
    </xf>
    <xf numFmtId="49" fontId="9" fillId="0" borderId="25" xfId="1" applyNumberFormat="1" applyFont="1" applyBorder="1" applyAlignment="1">
      <alignment vertical="center"/>
    </xf>
    <xf numFmtId="167" fontId="4" fillId="0" borderId="25" xfId="1" applyNumberFormat="1" applyFont="1" applyBorder="1" applyAlignment="1">
      <alignment horizontal="right" vertical="center"/>
    </xf>
    <xf numFmtId="0" fontId="4" fillId="0" borderId="25" xfId="1" applyFont="1" applyBorder="1" applyAlignment="1">
      <alignment vertical="center" wrapText="1"/>
    </xf>
    <xf numFmtId="49" fontId="4" fillId="0" borderId="25" xfId="1" applyNumberFormat="1" applyFont="1" applyBorder="1" applyAlignment="1">
      <alignment vertical="center"/>
    </xf>
    <xf numFmtId="49" fontId="4" fillId="0" borderId="19" xfId="1" applyNumberFormat="1" applyFont="1" applyBorder="1" applyAlignment="1">
      <alignment vertical="center"/>
    </xf>
    <xf numFmtId="0" fontId="5" fillId="2" borderId="25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7" fontId="11" fillId="2" borderId="25" xfId="1" applyNumberFormat="1" applyFont="1" applyFill="1" applyBorder="1" applyAlignment="1">
      <alignment horizontal="right" vertical="center"/>
    </xf>
    <xf numFmtId="167" fontId="11" fillId="0" borderId="25" xfId="1" applyNumberFormat="1" applyFont="1" applyBorder="1" applyAlignment="1">
      <alignment horizontal="right" vertical="center"/>
    </xf>
    <xf numFmtId="0" fontId="11" fillId="0" borderId="25" xfId="1" applyFont="1" applyBorder="1" applyAlignment="1">
      <alignment vertical="center" wrapText="1"/>
    </xf>
    <xf numFmtId="49" fontId="11" fillId="0" borderId="25" xfId="1" applyNumberFormat="1" applyFont="1" applyBorder="1" applyAlignment="1">
      <alignment vertical="center"/>
    </xf>
    <xf numFmtId="0" fontId="1" fillId="0" borderId="0" xfId="1" applyBorder="1"/>
    <xf numFmtId="0" fontId="12" fillId="0" borderId="0" xfId="1" applyFont="1" applyBorder="1"/>
    <xf numFmtId="0" fontId="12" fillId="0" borderId="0" xfId="1" applyFont="1" applyBorder="1" applyAlignment="1">
      <alignment wrapText="1"/>
    </xf>
    <xf numFmtId="0" fontId="12" fillId="0" borderId="3" xfId="1" applyFont="1" applyBorder="1"/>
    <xf numFmtId="0" fontId="12" fillId="0" borderId="5" xfId="1" applyFont="1" applyBorder="1"/>
    <xf numFmtId="0" fontId="12" fillId="0" borderId="4" xfId="1" applyFont="1" applyBorder="1" applyAlignment="1">
      <alignment wrapText="1"/>
    </xf>
    <xf numFmtId="0" fontId="12" fillId="0" borderId="4" xfId="1" applyFont="1" applyBorder="1"/>
    <xf numFmtId="0" fontId="12" fillId="0" borderId="6" xfId="1" applyFont="1" applyBorder="1"/>
    <xf numFmtId="0" fontId="12" fillId="0" borderId="7" xfId="1" applyFont="1" applyBorder="1"/>
    <xf numFmtId="0" fontId="1" fillId="0" borderId="0" xfId="1" applyFill="1"/>
    <xf numFmtId="0" fontId="2" fillId="0" borderId="0" xfId="1" applyFont="1" applyFill="1" applyBorder="1" applyAlignment="1">
      <alignment vertical="center"/>
    </xf>
    <xf numFmtId="0" fontId="2" fillId="3" borderId="12" xfId="1" applyFont="1" applyFill="1" applyBorder="1" applyAlignment="1">
      <alignment vertical="center"/>
    </xf>
    <xf numFmtId="0" fontId="2" fillId="3" borderId="21" xfId="1" applyFont="1" applyFill="1" applyBorder="1" applyAlignment="1">
      <alignment vertical="center"/>
    </xf>
    <xf numFmtId="0" fontId="2" fillId="3" borderId="22" xfId="1" applyFont="1" applyFill="1" applyBorder="1" applyAlignment="1">
      <alignment vertical="center"/>
    </xf>
    <xf numFmtId="0" fontId="2" fillId="3" borderId="12" xfId="1" applyFont="1" applyFill="1" applyBorder="1" applyAlignment="1">
      <alignment horizontal="center" vertical="center"/>
    </xf>
    <xf numFmtId="167" fontId="4" fillId="2" borderId="19" xfId="1" applyNumberFormat="1" applyFont="1" applyFill="1" applyBorder="1" applyAlignment="1">
      <alignment horizontal="right" vertical="center"/>
    </xf>
    <xf numFmtId="167" fontId="4" fillId="2" borderId="25" xfId="1" applyNumberFormat="1" applyFont="1" applyFill="1" applyBorder="1" applyAlignment="1">
      <alignment horizontal="right" vertical="center"/>
    </xf>
    <xf numFmtId="167" fontId="5" fillId="0" borderId="20" xfId="1" applyNumberFormat="1" applyFont="1" applyBorder="1" applyAlignment="1">
      <alignment horizontal="left" vertical="center"/>
    </xf>
    <xf numFmtId="49" fontId="4" fillId="0" borderId="12" xfId="1" applyNumberFormat="1" applyFont="1" applyBorder="1" applyAlignment="1">
      <alignment vertical="center" wrapText="1"/>
    </xf>
    <xf numFmtId="167" fontId="4" fillId="2" borderId="12" xfId="1" applyNumberFormat="1" applyFont="1" applyFill="1" applyBorder="1" applyAlignment="1">
      <alignment horizontal="right" vertical="center"/>
    </xf>
    <xf numFmtId="49" fontId="5" fillId="0" borderId="12" xfId="1" applyNumberFormat="1" applyFont="1" applyBorder="1" applyAlignment="1">
      <alignment vertical="center" wrapText="1"/>
    </xf>
    <xf numFmtId="49" fontId="5" fillId="2" borderId="12" xfId="1" applyNumberFormat="1" applyFont="1" applyFill="1" applyBorder="1" applyAlignment="1">
      <alignment vertical="center" wrapText="1"/>
    </xf>
    <xf numFmtId="167" fontId="11" fillId="2" borderId="12" xfId="1" applyNumberFormat="1" applyFont="1" applyFill="1" applyBorder="1" applyAlignment="1">
      <alignment horizontal="right" vertical="center"/>
    </xf>
    <xf numFmtId="49" fontId="11" fillId="0" borderId="12" xfId="1" applyNumberFormat="1" applyFont="1" applyBorder="1" applyAlignment="1">
      <alignment vertical="center" wrapText="1"/>
    </xf>
    <xf numFmtId="167" fontId="11" fillId="0" borderId="12" xfId="1" applyNumberFormat="1" applyFont="1" applyBorder="1" applyAlignment="1">
      <alignment horizontal="right" vertical="center"/>
    </xf>
    <xf numFmtId="49" fontId="4" fillId="0" borderId="19" xfId="1" applyNumberFormat="1" applyFont="1" applyBorder="1" applyAlignment="1">
      <alignment vertical="center" wrapText="1"/>
    </xf>
    <xf numFmtId="49" fontId="4" fillId="0" borderId="25" xfId="1" applyNumberFormat="1" applyFont="1" applyBorder="1" applyAlignment="1">
      <alignment vertical="center" wrapText="1"/>
    </xf>
    <xf numFmtId="167" fontId="4" fillId="0" borderId="26" xfId="1" applyNumberFormat="1" applyFont="1" applyBorder="1" applyAlignment="1">
      <alignment horizontal="right" vertical="center"/>
    </xf>
    <xf numFmtId="49" fontId="4" fillId="0" borderId="26" xfId="1" applyNumberFormat="1" applyFont="1" applyBorder="1" applyAlignment="1">
      <alignment vertical="center" wrapText="1"/>
    </xf>
    <xf numFmtId="167" fontId="4" fillId="2" borderId="26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49" fontId="5" fillId="2" borderId="22" xfId="1" applyNumberFormat="1" applyFont="1" applyFill="1" applyBorder="1" applyAlignment="1">
      <alignment horizontal="center" vertical="center"/>
    </xf>
    <xf numFmtId="49" fontId="5" fillId="2" borderId="12" xfId="1" applyNumberFormat="1" applyFont="1" applyFill="1" applyBorder="1" applyAlignment="1">
      <alignment horizontal="center" vertical="center"/>
    </xf>
    <xf numFmtId="49" fontId="4" fillId="0" borderId="19" xfId="1" applyNumberFormat="1" applyFont="1" applyBorder="1" applyAlignment="1">
      <alignment horizontal="left" vertical="center"/>
    </xf>
    <xf numFmtId="49" fontId="4" fillId="0" borderId="25" xfId="1" applyNumberFormat="1" applyFont="1" applyBorder="1" applyAlignment="1">
      <alignment horizontal="left" vertical="center"/>
    </xf>
    <xf numFmtId="49" fontId="5" fillId="2" borderId="19" xfId="1" applyNumberFormat="1" applyFont="1" applyFill="1" applyBorder="1" applyAlignment="1">
      <alignment horizontal="center" vertical="center"/>
    </xf>
    <xf numFmtId="49" fontId="5" fillId="2" borderId="26" xfId="1" applyNumberFormat="1" applyFont="1" applyFill="1" applyBorder="1" applyAlignment="1">
      <alignment horizontal="center" vertical="center"/>
    </xf>
    <xf numFmtId="171" fontId="5" fillId="0" borderId="12" xfId="1" applyNumberFormat="1" applyFont="1" applyBorder="1" applyAlignment="1">
      <alignment horizontal="right" vertical="center"/>
    </xf>
    <xf numFmtId="173" fontId="5" fillId="0" borderId="12" xfId="1" applyNumberFormat="1" applyFont="1" applyBorder="1" applyAlignment="1">
      <alignment horizontal="right" vertical="center"/>
    </xf>
    <xf numFmtId="172" fontId="5" fillId="0" borderId="12" xfId="1" applyNumberFormat="1" applyFont="1" applyBorder="1" applyAlignment="1">
      <alignment horizontal="right" vertical="center"/>
    </xf>
    <xf numFmtId="174" fontId="5" fillId="0" borderId="12" xfId="1" applyNumberFormat="1" applyFont="1" applyBorder="1" applyAlignment="1">
      <alignment horizontal="right" vertical="center"/>
    </xf>
    <xf numFmtId="176" fontId="5" fillId="0" borderId="12" xfId="1" applyNumberFormat="1" applyFont="1" applyBorder="1" applyAlignment="1">
      <alignment horizontal="right" vertical="center"/>
    </xf>
    <xf numFmtId="177" fontId="5" fillId="0" borderId="12" xfId="1" applyNumberFormat="1" applyFont="1" applyBorder="1" applyAlignment="1">
      <alignment horizontal="right" vertical="center"/>
    </xf>
    <xf numFmtId="0" fontId="16" fillId="0" borderId="0" xfId="1" applyFont="1" applyAlignment="1">
      <alignment vertical="center"/>
    </xf>
    <xf numFmtId="0" fontId="16" fillId="0" borderId="0" xfId="1" applyFont="1" applyAlignment="1">
      <alignment vertical="center" wrapText="1"/>
    </xf>
    <xf numFmtId="0" fontId="16" fillId="0" borderId="0" xfId="1" applyFont="1" applyBorder="1" applyAlignment="1">
      <alignment vertical="center" wrapText="1"/>
    </xf>
    <xf numFmtId="179" fontId="4" fillId="0" borderId="12" xfId="1" applyNumberFormat="1" applyFont="1" applyBorder="1" applyAlignment="1">
      <alignment horizontal="right" vertical="center"/>
    </xf>
    <xf numFmtId="180" fontId="4" fillId="0" borderId="12" xfId="1" applyNumberFormat="1" applyFont="1" applyBorder="1" applyAlignment="1">
      <alignment horizontal="right" vertical="center"/>
    </xf>
    <xf numFmtId="181" fontId="4" fillId="0" borderId="12" xfId="1" applyNumberFormat="1" applyFont="1" applyBorder="1" applyAlignment="1">
      <alignment horizontal="right" vertical="center"/>
    </xf>
    <xf numFmtId="0" fontId="3" fillId="0" borderId="0" xfId="5" applyAlignment="1">
      <alignment vertical="center"/>
    </xf>
    <xf numFmtId="0" fontId="3" fillId="0" borderId="0" xfId="5" applyFont="1" applyAlignment="1">
      <alignment vertical="center"/>
    </xf>
    <xf numFmtId="0" fontId="2" fillId="0" borderId="0" xfId="5" applyFont="1" applyAlignment="1">
      <alignment vertical="center"/>
    </xf>
    <xf numFmtId="0" fontId="17" fillId="0" borderId="0" xfId="5" applyFont="1" applyAlignment="1">
      <alignment vertical="center"/>
    </xf>
    <xf numFmtId="164" fontId="3" fillId="0" borderId="0" xfId="6" applyNumberFormat="1" applyBorder="1" applyAlignment="1">
      <alignment horizontal="center"/>
    </xf>
    <xf numFmtId="164" fontId="3" fillId="0" borderId="0" xfId="6" applyNumberFormat="1" applyBorder="1"/>
    <xf numFmtId="164" fontId="8" fillId="0" borderId="0" xfId="6" applyNumberFormat="1" applyFont="1"/>
    <xf numFmtId="164" fontId="3" fillId="2" borderId="0" xfId="6" applyNumberFormat="1" applyFill="1" applyBorder="1"/>
    <xf numFmtId="0" fontId="18" fillId="0" borderId="0" xfId="5" applyFont="1" applyAlignment="1">
      <alignment vertical="center"/>
    </xf>
    <xf numFmtId="164" fontId="8" fillId="0" borderId="0" xfId="6" applyNumberFormat="1" applyFont="1" applyBorder="1" applyAlignment="1">
      <alignment vertical="center"/>
    </xf>
    <xf numFmtId="0" fontId="19" fillId="0" borderId="0" xfId="5" applyFont="1" applyAlignment="1">
      <alignment vertical="center"/>
    </xf>
    <xf numFmtId="164" fontId="3" fillId="0" borderId="9" xfId="6" applyNumberFormat="1" applyBorder="1" applyAlignment="1">
      <alignment horizontal="center"/>
    </xf>
    <xf numFmtId="164" fontId="3" fillId="0" borderId="2" xfId="6" applyNumberFormat="1" applyBorder="1"/>
    <xf numFmtId="164" fontId="2" fillId="0" borderId="2" xfId="6" applyNumberFormat="1" applyFont="1" applyBorder="1"/>
    <xf numFmtId="164" fontId="3" fillId="0" borderId="10" xfId="6" applyNumberFormat="1" applyBorder="1" applyAlignment="1">
      <alignment horizontal="center"/>
    </xf>
    <xf numFmtId="164" fontId="3" fillId="0" borderId="3" xfId="6" applyNumberFormat="1" applyBorder="1"/>
    <xf numFmtId="164" fontId="3" fillId="0" borderId="24" xfId="6" applyNumberFormat="1" applyBorder="1" applyAlignment="1">
      <alignment horizontal="center"/>
    </xf>
    <xf numFmtId="164" fontId="2" fillId="0" borderId="0" xfId="6" applyNumberFormat="1" applyFont="1" applyBorder="1"/>
    <xf numFmtId="164" fontId="3" fillId="0" borderId="25" xfId="6" applyNumberFormat="1" applyBorder="1" applyAlignment="1">
      <alignment horizontal="center"/>
    </xf>
    <xf numFmtId="164" fontId="3" fillId="0" borderId="5" xfId="6" applyNumberFormat="1" applyBorder="1"/>
    <xf numFmtId="164" fontId="3" fillId="0" borderId="5" xfId="6" applyNumberFormat="1" applyFont="1" applyBorder="1"/>
    <xf numFmtId="0" fontId="20" fillId="0" borderId="0" xfId="5" applyFont="1" applyAlignment="1">
      <alignment vertical="center"/>
    </xf>
    <xf numFmtId="0" fontId="21" fillId="0" borderId="0" xfId="5" applyFont="1" applyAlignment="1">
      <alignment vertical="center"/>
    </xf>
    <xf numFmtId="164" fontId="3" fillId="0" borderId="42" xfId="6" applyNumberFormat="1" applyBorder="1" applyAlignment="1">
      <alignment horizontal="center"/>
    </xf>
    <xf numFmtId="164" fontId="3" fillId="0" borderId="15" xfId="6" applyNumberFormat="1" applyBorder="1"/>
    <xf numFmtId="164" fontId="2" fillId="0" borderId="15" xfId="6" applyNumberFormat="1" applyFont="1" applyBorder="1"/>
    <xf numFmtId="164" fontId="3" fillId="0" borderId="26" xfId="6" applyNumberFormat="1" applyBorder="1" applyAlignment="1">
      <alignment horizontal="center"/>
    </xf>
    <xf numFmtId="164" fontId="2" fillId="2" borderId="13" xfId="6" applyNumberFormat="1" applyFont="1" applyFill="1" applyBorder="1" applyAlignment="1">
      <alignment horizontal="center"/>
    </xf>
    <xf numFmtId="164" fontId="2" fillId="2" borderId="19" xfId="6" applyNumberFormat="1" applyFont="1" applyFill="1" applyBorder="1" applyAlignment="1">
      <alignment horizontal="center"/>
    </xf>
    <xf numFmtId="0" fontId="22" fillId="0" borderId="0" xfId="5" applyFont="1" applyAlignment="1">
      <alignment vertical="center"/>
    </xf>
    <xf numFmtId="0" fontId="2" fillId="2" borderId="45" xfId="6" applyNumberFormat="1" applyFont="1" applyFill="1" applyBorder="1" applyAlignment="1">
      <alignment horizontal="center" vertical="center"/>
    </xf>
    <xf numFmtId="164" fontId="2" fillId="2" borderId="16" xfId="6" applyNumberFormat="1" applyFont="1" applyFill="1" applyBorder="1" applyAlignment="1">
      <alignment horizontal="center" vertical="center"/>
    </xf>
    <xf numFmtId="0" fontId="1" fillId="0" borderId="0" xfId="1" applyAlignment="1">
      <alignment wrapText="1"/>
    </xf>
    <xf numFmtId="0" fontId="8" fillId="0" borderId="0" xfId="1" applyFont="1"/>
    <xf numFmtId="0" fontId="8" fillId="0" borderId="0" xfId="1" applyFont="1" applyBorder="1" applyAlignment="1">
      <alignment wrapText="1"/>
    </xf>
    <xf numFmtId="0" fontId="8" fillId="0" borderId="0" xfId="1" applyFont="1" applyBorder="1"/>
    <xf numFmtId="0" fontId="12" fillId="0" borderId="0" xfId="1" applyFont="1"/>
    <xf numFmtId="0" fontId="12" fillId="0" borderId="0" xfId="1" applyFont="1" applyAlignment="1">
      <alignment vertical="top" wrapText="1"/>
    </xf>
    <xf numFmtId="0" fontId="12" fillId="0" borderId="0" xfId="1" applyFont="1" applyBorder="1" applyAlignment="1">
      <alignment vertical="top" wrapText="1"/>
    </xf>
    <xf numFmtId="0" fontId="13" fillId="0" borderId="0" xfId="1" applyFont="1" applyAlignment="1">
      <alignment vertical="top" wrapText="1"/>
    </xf>
    <xf numFmtId="164" fontId="4" fillId="0" borderId="27" xfId="6" applyNumberFormat="1" applyFont="1" applyBorder="1"/>
    <xf numFmtId="164" fontId="4" fillId="0" borderId="19" xfId="6" applyNumberFormat="1" applyFont="1" applyBorder="1" applyAlignment="1">
      <alignment horizontal="center"/>
    </xf>
    <xf numFmtId="164" fontId="4" fillId="0" borderId="23" xfId="6" applyNumberFormat="1" applyFont="1" applyBorder="1"/>
    <xf numFmtId="0" fontId="4" fillId="0" borderId="19" xfId="6" applyNumberFormat="1" applyFont="1" applyBorder="1" applyAlignment="1">
      <alignment horizontal="center"/>
    </xf>
    <xf numFmtId="164" fontId="4" fillId="0" borderId="25" xfId="6" applyNumberFormat="1" applyFont="1" applyBorder="1" applyAlignment="1">
      <alignment vertical="top" wrapText="1" shrinkToFit="1"/>
    </xf>
    <xf numFmtId="0" fontId="4" fillId="0" borderId="25" xfId="6" applyNumberFormat="1" applyFont="1" applyBorder="1" applyAlignment="1">
      <alignment horizontal="center"/>
    </xf>
    <xf numFmtId="164" fontId="4" fillId="0" borderId="0" xfId="6" applyNumberFormat="1" applyFont="1" applyBorder="1"/>
    <xf numFmtId="164" fontId="4" fillId="0" borderId="25" xfId="6" applyNumberFormat="1" applyFont="1" applyBorder="1" applyAlignment="1">
      <alignment vertical="center" wrapText="1" shrinkToFit="1"/>
    </xf>
    <xf numFmtId="164" fontId="5" fillId="0" borderId="0" xfId="6" applyNumberFormat="1" applyFont="1" applyBorder="1"/>
    <xf numFmtId="49" fontId="4" fillId="0" borderId="25" xfId="6" applyNumberFormat="1" applyFont="1" applyBorder="1" applyAlignment="1">
      <alignment horizontal="center"/>
    </xf>
    <xf numFmtId="0" fontId="4" fillId="0" borderId="0" xfId="1" applyFont="1" applyAlignment="1">
      <alignment vertical="top" wrapText="1"/>
    </xf>
    <xf numFmtId="164" fontId="23" fillId="0" borderId="0" xfId="6" applyNumberFormat="1" applyFont="1" applyBorder="1"/>
    <xf numFmtId="164" fontId="4" fillId="0" borderId="29" xfId="6" applyNumberFormat="1" applyFont="1" applyBorder="1"/>
    <xf numFmtId="164" fontId="23" fillId="0" borderId="29" xfId="6" applyNumberFormat="1" applyFont="1" applyBorder="1"/>
    <xf numFmtId="0" fontId="1" fillId="4" borderId="0" xfId="1" applyFill="1"/>
    <xf numFmtId="164" fontId="4" fillId="0" borderId="20" xfId="6" applyNumberFormat="1" applyFont="1" applyBorder="1"/>
    <xf numFmtId="164" fontId="4" fillId="0" borderId="12" xfId="6" applyNumberFormat="1" applyFont="1" applyBorder="1" applyAlignment="1">
      <alignment horizontal="center"/>
    </xf>
    <xf numFmtId="164" fontId="4" fillId="0" borderId="21" xfId="6" applyNumberFormat="1" applyFont="1" applyBorder="1"/>
    <xf numFmtId="0" fontId="3" fillId="0" borderId="0" xfId="6" applyAlignment="1">
      <alignment vertical="center"/>
    </xf>
    <xf numFmtId="0" fontId="9" fillId="0" borderId="0" xfId="1" applyFont="1" applyAlignment="1">
      <alignment horizontal="right"/>
    </xf>
    <xf numFmtId="0" fontId="4" fillId="0" borderId="0" xfId="6" applyFont="1" applyAlignment="1">
      <alignment vertical="center"/>
    </xf>
    <xf numFmtId="0" fontId="9" fillId="0" borderId="0" xfId="6" applyFont="1" applyAlignment="1">
      <alignment vertical="center"/>
    </xf>
    <xf numFmtId="0" fontId="3" fillId="0" borderId="0" xfId="6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22" fillId="0" borderId="0" xfId="6" applyFont="1" applyAlignment="1">
      <alignment horizontal="center" vertical="center"/>
    </xf>
    <xf numFmtId="0" fontId="7" fillId="0" borderId="0" xfId="6" applyFont="1" applyAlignment="1">
      <alignment horizontal="left" vertical="center"/>
    </xf>
    <xf numFmtId="164" fontId="1" fillId="0" borderId="0" xfId="6" applyNumberFormat="1" applyFont="1" applyAlignment="1">
      <alignment vertical="center"/>
    </xf>
    <xf numFmtId="49" fontId="12" fillId="0" borderId="25" xfId="1" applyNumberFormat="1" applyFont="1" applyBorder="1" applyAlignment="1">
      <alignment vertical="top" wrapText="1"/>
    </xf>
    <xf numFmtId="49" fontId="4" fillId="0" borderId="25" xfId="6" applyNumberFormat="1" applyFont="1" applyBorder="1" applyAlignment="1"/>
    <xf numFmtId="49" fontId="4" fillId="0" borderId="25" xfId="6" applyNumberFormat="1" applyFont="1" applyBorder="1" applyAlignment="1">
      <alignment horizontal="center" vertical="center"/>
    </xf>
    <xf numFmtId="0" fontId="22" fillId="0" borderId="0" xfId="6" applyFont="1" applyAlignment="1">
      <alignment horizontal="center" vertical="center"/>
    </xf>
    <xf numFmtId="0" fontId="21" fillId="2" borderId="22" xfId="6" applyFont="1" applyFill="1" applyBorder="1" applyAlignment="1">
      <alignment horizontal="center" vertical="center"/>
    </xf>
    <xf numFmtId="0" fontId="21" fillId="2" borderId="21" xfId="6" applyFont="1" applyFill="1" applyBorder="1" applyAlignment="1">
      <alignment horizontal="center" vertical="center"/>
    </xf>
    <xf numFmtId="0" fontId="21" fillId="2" borderId="20" xfId="6" applyFont="1" applyFill="1" applyBorder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22" fillId="0" borderId="0" xfId="6" applyFont="1" applyAlignment="1" applyProtection="1">
      <alignment horizontal="center" vertical="center"/>
      <protection locked="0"/>
    </xf>
    <xf numFmtId="0" fontId="3" fillId="0" borderId="0" xfId="6" applyAlignment="1">
      <alignment horizontal="center" vertical="center"/>
    </xf>
    <xf numFmtId="0" fontId="3" fillId="0" borderId="0" xfId="6" applyAlignment="1">
      <alignment horizontal="center" vertical="center" wrapText="1"/>
    </xf>
    <xf numFmtId="0" fontId="2" fillId="0" borderId="0" xfId="6" applyFont="1" applyAlignment="1">
      <alignment horizontal="center" vertical="center"/>
    </xf>
    <xf numFmtId="0" fontId="21" fillId="2" borderId="32" xfId="6" applyFont="1" applyFill="1" applyBorder="1" applyAlignment="1">
      <alignment horizontal="center" vertical="center"/>
    </xf>
    <xf numFmtId="0" fontId="21" fillId="2" borderId="15" xfId="6" applyFont="1" applyFill="1" applyBorder="1" applyAlignment="1">
      <alignment horizontal="center" vertical="center"/>
    </xf>
    <xf numFmtId="0" fontId="21" fillId="2" borderId="31" xfId="6" applyFont="1" applyFill="1" applyBorder="1" applyAlignment="1">
      <alignment horizontal="center" vertical="center"/>
    </xf>
    <xf numFmtId="0" fontId="7" fillId="2" borderId="28" xfId="1" applyFont="1" applyFill="1" applyBorder="1" applyAlignment="1">
      <alignment horizontal="center" vertical="center"/>
    </xf>
    <xf numFmtId="0" fontId="7" fillId="2" borderId="23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horizontal="center" vertical="center"/>
    </xf>
    <xf numFmtId="0" fontId="21" fillId="0" borderId="0" xfId="6" applyFont="1" applyAlignment="1">
      <alignment horizontal="center" vertical="center"/>
    </xf>
    <xf numFmtId="164" fontId="5" fillId="2" borderId="52" xfId="6" applyNumberFormat="1" applyFont="1" applyFill="1" applyBorder="1" applyAlignment="1">
      <alignment horizontal="center"/>
    </xf>
    <xf numFmtId="164" fontId="5" fillId="2" borderId="51" xfId="6" applyNumberFormat="1" applyFont="1" applyFill="1" applyBorder="1" applyAlignment="1">
      <alignment horizontal="center"/>
    </xf>
    <xf numFmtId="164" fontId="5" fillId="2" borderId="50" xfId="6" applyNumberFormat="1" applyFont="1" applyFill="1" applyBorder="1" applyAlignment="1">
      <alignment horizontal="center"/>
    </xf>
    <xf numFmtId="0" fontId="12" fillId="0" borderId="15" xfId="1" applyFont="1" applyBorder="1" applyAlignment="1">
      <alignment horizontal="left" vertical="top" wrapText="1"/>
    </xf>
    <xf numFmtId="164" fontId="2" fillId="2" borderId="41" xfId="6" applyNumberFormat="1" applyFont="1" applyFill="1" applyBorder="1" applyAlignment="1">
      <alignment horizontal="center"/>
    </xf>
    <xf numFmtId="164" fontId="2" fillId="2" borderId="43" xfId="6" applyNumberFormat="1" applyFont="1" applyFill="1" applyBorder="1" applyAlignment="1">
      <alignment horizontal="center"/>
    </xf>
    <xf numFmtId="164" fontId="2" fillId="2" borderId="44" xfId="6" applyNumberFormat="1" applyFont="1" applyFill="1" applyBorder="1" applyAlignment="1">
      <alignment horizontal="center"/>
    </xf>
    <xf numFmtId="164" fontId="6" fillId="2" borderId="18" xfId="6" applyNumberFormat="1" applyFont="1" applyFill="1" applyBorder="1" applyAlignment="1">
      <alignment horizontal="center" vertical="center"/>
    </xf>
    <xf numFmtId="164" fontId="6" fillId="2" borderId="17" xfId="6" applyNumberFormat="1" applyFont="1" applyFill="1" applyBorder="1" applyAlignment="1">
      <alignment horizontal="center" vertical="center"/>
    </xf>
    <xf numFmtId="164" fontId="6" fillId="2" borderId="49" xfId="6" applyNumberFormat="1" applyFont="1" applyFill="1" applyBorder="1" applyAlignment="1">
      <alignment horizontal="center" vertical="center"/>
    </xf>
    <xf numFmtId="164" fontId="2" fillId="2" borderId="48" xfId="6" applyNumberFormat="1" applyFont="1" applyFill="1" applyBorder="1" applyAlignment="1">
      <alignment horizontal="center" vertical="center"/>
    </xf>
    <xf numFmtId="164" fontId="2" fillId="2" borderId="47" xfId="6" applyNumberFormat="1" applyFont="1" applyFill="1" applyBorder="1" applyAlignment="1">
      <alignment horizontal="center" vertical="center"/>
    </xf>
    <xf numFmtId="164" fontId="2" fillId="2" borderId="46" xfId="6" applyNumberFormat="1" applyFont="1" applyFill="1" applyBorder="1" applyAlignment="1">
      <alignment horizontal="center" vertical="center"/>
    </xf>
    <xf numFmtId="164" fontId="2" fillId="2" borderId="38" xfId="6" applyNumberFormat="1" applyFont="1" applyFill="1" applyBorder="1" applyAlignment="1">
      <alignment horizontal="center" wrapText="1"/>
    </xf>
    <xf numFmtId="164" fontId="2" fillId="2" borderId="11" xfId="6" applyNumberFormat="1" applyFont="1" applyFill="1" applyBorder="1" applyAlignment="1">
      <alignment horizontal="center" wrapText="1"/>
    </xf>
    <xf numFmtId="164" fontId="2" fillId="2" borderId="22" xfId="6" applyNumberFormat="1" applyFont="1" applyFill="1" applyBorder="1" applyAlignment="1">
      <alignment horizontal="center"/>
    </xf>
    <xf numFmtId="164" fontId="2" fillId="2" borderId="21" xfId="6" applyNumberFormat="1" applyFont="1" applyFill="1" applyBorder="1" applyAlignment="1">
      <alignment horizontal="center"/>
    </xf>
    <xf numFmtId="164" fontId="2" fillId="2" borderId="20" xfId="6" applyNumberFormat="1" applyFont="1" applyFill="1" applyBorder="1" applyAlignment="1">
      <alignment horizontal="center"/>
    </xf>
    <xf numFmtId="164" fontId="2" fillId="2" borderId="37" xfId="6" applyNumberFormat="1" applyFont="1" applyFill="1" applyBorder="1" applyAlignment="1">
      <alignment horizontal="center"/>
    </xf>
    <xf numFmtId="164" fontId="3" fillId="0" borderId="34" xfId="6" applyNumberFormat="1" applyFont="1" applyBorder="1" applyAlignment="1">
      <alignment horizontal="center"/>
    </xf>
    <xf numFmtId="164" fontId="3" fillId="0" borderId="36" xfId="6" applyNumberFormat="1" applyFont="1" applyBorder="1" applyAlignment="1">
      <alignment horizontal="center"/>
    </xf>
    <xf numFmtId="164" fontId="3" fillId="0" borderId="35" xfId="6" applyNumberFormat="1" applyFont="1" applyBorder="1" applyAlignment="1">
      <alignment horizontal="center"/>
    </xf>
    <xf numFmtId="164" fontId="3" fillId="0" borderId="33" xfId="6" applyNumberFormat="1" applyFont="1" applyBorder="1" applyAlignment="1">
      <alignment horizontal="center"/>
    </xf>
    <xf numFmtId="164" fontId="2" fillId="2" borderId="40" xfId="6" applyNumberFormat="1" applyFont="1" applyFill="1" applyBorder="1" applyAlignment="1">
      <alignment horizontal="center"/>
    </xf>
    <xf numFmtId="164" fontId="2" fillId="2" borderId="39" xfId="6" applyNumberFormat="1" applyFont="1" applyFill="1" applyBorder="1" applyAlignment="1">
      <alignment horizontal="center"/>
    </xf>
    <xf numFmtId="0" fontId="4" fillId="0" borderId="19" xfId="1" applyFont="1" applyBorder="1" applyAlignment="1">
      <alignment vertical="center"/>
    </xf>
    <xf numFmtId="0" fontId="1" fillId="0" borderId="19" xfId="1" applyBorder="1" applyAlignment="1">
      <alignment vertical="center"/>
    </xf>
    <xf numFmtId="167" fontId="4" fillId="0" borderId="19" xfId="1" applyNumberFormat="1" applyFont="1" applyBorder="1" applyAlignment="1">
      <alignment horizontal="right" vertical="center"/>
    </xf>
    <xf numFmtId="167" fontId="1" fillId="0" borderId="19" xfId="1" applyNumberFormat="1" applyBorder="1" applyAlignment="1">
      <alignment horizontal="right" vertical="center"/>
    </xf>
    <xf numFmtId="0" fontId="4" fillId="0" borderId="25" xfId="1" applyFont="1" applyBorder="1" applyAlignment="1">
      <alignment vertical="center"/>
    </xf>
    <xf numFmtId="0" fontId="1" fillId="0" borderId="25" xfId="1" applyBorder="1" applyAlignment="1">
      <alignment vertical="center"/>
    </xf>
    <xf numFmtId="167" fontId="4" fillId="0" borderId="25" xfId="1" applyNumberFormat="1" applyFont="1" applyBorder="1" applyAlignment="1">
      <alignment horizontal="right" vertical="center"/>
    </xf>
    <xf numFmtId="167" fontId="1" fillId="0" borderId="25" xfId="1" applyNumberFormat="1" applyBorder="1" applyAlignment="1">
      <alignment horizontal="right" vertical="center"/>
    </xf>
    <xf numFmtId="49" fontId="5" fillId="2" borderId="19" xfId="1" applyNumberFormat="1" applyFont="1" applyFill="1" applyBorder="1" applyAlignment="1">
      <alignment vertical="center"/>
    </xf>
    <xf numFmtId="0" fontId="2" fillId="2" borderId="19" xfId="1" applyFont="1" applyFill="1" applyBorder="1" applyAlignment="1">
      <alignment vertical="center"/>
    </xf>
    <xf numFmtId="173" fontId="5" fillId="0" borderId="19" xfId="1" applyNumberFormat="1" applyFont="1" applyBorder="1" applyAlignment="1">
      <alignment vertical="center"/>
    </xf>
    <xf numFmtId="0" fontId="2" fillId="0" borderId="19" xfId="1" applyFont="1" applyBorder="1" applyAlignment="1">
      <alignment vertical="center"/>
    </xf>
    <xf numFmtId="0" fontId="16" fillId="0" borderId="0" xfId="1" applyFont="1" applyBorder="1" applyAlignment="1">
      <alignment vertical="center" wrapText="1"/>
    </xf>
    <xf numFmtId="0" fontId="16" fillId="0" borderId="0" xfId="1" applyFont="1" applyAlignment="1">
      <alignment vertical="center" wrapText="1"/>
    </xf>
    <xf numFmtId="0" fontId="16" fillId="0" borderId="15" xfId="1" applyFont="1" applyBorder="1" applyAlignment="1">
      <alignment vertical="center" wrapText="1"/>
    </xf>
    <xf numFmtId="49" fontId="5" fillId="2" borderId="12" xfId="1" applyNumberFormat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9" fontId="5" fillId="2" borderId="12" xfId="1" applyNumberFormat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178" fontId="5" fillId="0" borderId="19" xfId="1" applyNumberFormat="1" applyFont="1" applyBorder="1" applyAlignment="1">
      <alignment vertical="center"/>
    </xf>
    <xf numFmtId="0" fontId="5" fillId="2" borderId="19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167" fontId="5" fillId="2" borderId="19" xfId="1" applyNumberFormat="1" applyFont="1" applyFill="1" applyBorder="1" applyAlignment="1">
      <alignment horizontal="center" vertical="center"/>
    </xf>
    <xf numFmtId="167" fontId="2" fillId="2" borderId="19" xfId="1" applyNumberFormat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167" fontId="5" fillId="2" borderId="26" xfId="1" applyNumberFormat="1" applyFont="1" applyFill="1" applyBorder="1" applyAlignment="1">
      <alignment horizontal="center" vertical="center"/>
    </xf>
    <xf numFmtId="167" fontId="2" fillId="2" borderId="26" xfId="1" applyNumberFormat="1" applyFont="1" applyFill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0" fontId="1" fillId="0" borderId="0" xfId="1" applyAlignment="1">
      <alignment horizontal="center" vertical="center"/>
    </xf>
    <xf numFmtId="175" fontId="5" fillId="0" borderId="19" xfId="1" applyNumberFormat="1" applyFont="1" applyBorder="1" applyAlignment="1">
      <alignment horizontal="right" vertical="center"/>
    </xf>
    <xf numFmtId="167" fontId="2" fillId="0" borderId="19" xfId="1" applyNumberFormat="1" applyFont="1" applyBorder="1" applyAlignment="1">
      <alignment horizontal="right" vertical="center"/>
    </xf>
    <xf numFmtId="171" fontId="5" fillId="0" borderId="19" xfId="1" applyNumberFormat="1" applyFont="1" applyBorder="1" applyAlignment="1">
      <alignment horizontal="right" vertical="center"/>
    </xf>
    <xf numFmtId="49" fontId="5" fillId="0" borderId="15" xfId="1" applyNumberFormat="1" applyFont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167" fontId="5" fillId="0" borderId="19" xfId="1" applyNumberFormat="1" applyFont="1" applyBorder="1" applyAlignment="1">
      <alignment horizontal="right" vertical="center"/>
    </xf>
    <xf numFmtId="167" fontId="5" fillId="0" borderId="12" xfId="1" applyNumberFormat="1" applyFont="1" applyBorder="1" applyAlignment="1">
      <alignment horizontal="right" vertical="center"/>
    </xf>
    <xf numFmtId="167" fontId="2" fillId="0" borderId="12" xfId="1" applyNumberFormat="1" applyFont="1" applyBorder="1" applyAlignment="1">
      <alignment horizontal="right" vertical="center"/>
    </xf>
    <xf numFmtId="0" fontId="8" fillId="0" borderId="15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49" fontId="5" fillId="2" borderId="26" xfId="1" applyNumberFormat="1" applyFont="1" applyFill="1" applyBorder="1" applyAlignment="1">
      <alignment vertical="center"/>
    </xf>
    <xf numFmtId="0" fontId="2" fillId="2" borderId="26" xfId="1" applyFont="1" applyFill="1" applyBorder="1" applyAlignment="1">
      <alignment vertical="center"/>
    </xf>
    <xf numFmtId="167" fontId="5" fillId="0" borderId="26" xfId="1" applyNumberFormat="1" applyFont="1" applyBorder="1" applyAlignment="1">
      <alignment horizontal="right" vertical="center"/>
    </xf>
    <xf numFmtId="0" fontId="2" fillId="0" borderId="26" xfId="1" applyFont="1" applyBorder="1" applyAlignment="1">
      <alignment horizontal="right" vertical="center"/>
    </xf>
    <xf numFmtId="49" fontId="4" fillId="2" borderId="25" xfId="1" applyNumberFormat="1" applyFont="1" applyFill="1" applyBorder="1" applyAlignment="1">
      <alignment vertical="center"/>
    </xf>
    <xf numFmtId="0" fontId="1" fillId="2" borderId="25" xfId="1" applyFill="1" applyBorder="1" applyAlignment="1">
      <alignment vertical="center"/>
    </xf>
    <xf numFmtId="0" fontId="1" fillId="0" borderId="25" xfId="1" applyBorder="1" applyAlignment="1">
      <alignment horizontal="right" vertical="center"/>
    </xf>
    <xf numFmtId="49" fontId="5" fillId="2" borderId="25" xfId="1" applyNumberFormat="1" applyFont="1" applyFill="1" applyBorder="1" applyAlignment="1">
      <alignment vertical="center"/>
    </xf>
    <xf numFmtId="0" fontId="2" fillId="2" borderId="25" xfId="1" applyFont="1" applyFill="1" applyBorder="1" applyAlignment="1">
      <alignment vertical="center"/>
    </xf>
    <xf numFmtId="167" fontId="5" fillId="0" borderId="25" xfId="1" applyNumberFormat="1" applyFont="1" applyBorder="1" applyAlignment="1">
      <alignment horizontal="right" vertical="center"/>
    </xf>
    <xf numFmtId="0" fontId="2" fillId="0" borderId="25" xfId="1" applyFont="1" applyBorder="1" applyAlignment="1">
      <alignment horizontal="right" vertical="center"/>
    </xf>
    <xf numFmtId="49" fontId="4" fillId="2" borderId="19" xfId="1" applyNumberFormat="1" applyFont="1" applyFill="1" applyBorder="1" applyAlignment="1">
      <alignment vertical="center"/>
    </xf>
    <xf numFmtId="0" fontId="1" fillId="2" borderId="19" xfId="1" applyFill="1" applyBorder="1" applyAlignment="1">
      <alignment vertical="center"/>
    </xf>
    <xf numFmtId="0" fontId="1" fillId="0" borderId="19" xfId="1" applyBorder="1" applyAlignment="1">
      <alignment horizontal="right" vertical="center"/>
    </xf>
    <xf numFmtId="174" fontId="5" fillId="0" borderId="12" xfId="1" applyNumberFormat="1" applyFont="1" applyBorder="1" applyAlignment="1">
      <alignment horizontal="right" vertical="center"/>
    </xf>
    <xf numFmtId="0" fontId="2" fillId="0" borderId="12" xfId="1" applyFont="1" applyBorder="1" applyAlignment="1">
      <alignment horizontal="right" vertical="center"/>
    </xf>
    <xf numFmtId="173" fontId="5" fillId="0" borderId="12" xfId="1" applyNumberFormat="1" applyFont="1" applyBorder="1" applyAlignment="1">
      <alignment horizontal="right" vertical="center"/>
    </xf>
    <xf numFmtId="49" fontId="9" fillId="2" borderId="26" xfId="1" applyNumberFormat="1" applyFont="1" applyFill="1" applyBorder="1" applyAlignment="1">
      <alignment vertical="center"/>
    </xf>
    <xf numFmtId="0" fontId="15" fillId="2" borderId="26" xfId="1" applyFont="1" applyFill="1" applyBorder="1" applyAlignment="1">
      <alignment vertical="center"/>
    </xf>
    <xf numFmtId="167" fontId="9" fillId="0" borderId="26" xfId="1" applyNumberFormat="1" applyFont="1" applyBorder="1" applyAlignment="1">
      <alignment horizontal="right" vertical="center"/>
    </xf>
    <xf numFmtId="0" fontId="15" fillId="0" borderId="26" xfId="1" applyFont="1" applyBorder="1" applyAlignment="1">
      <alignment horizontal="right" vertical="center"/>
    </xf>
    <xf numFmtId="49" fontId="9" fillId="2" borderId="19" xfId="1" applyNumberFormat="1" applyFont="1" applyFill="1" applyBorder="1" applyAlignment="1">
      <alignment vertical="center"/>
    </xf>
    <xf numFmtId="0" fontId="15" fillId="2" borderId="19" xfId="1" applyFont="1" applyFill="1" applyBorder="1" applyAlignment="1">
      <alignment vertical="center"/>
    </xf>
    <xf numFmtId="167" fontId="9" fillId="0" borderId="19" xfId="1" applyNumberFormat="1" applyFont="1" applyBorder="1" applyAlignment="1">
      <alignment horizontal="right" vertical="center"/>
    </xf>
    <xf numFmtId="0" fontId="15" fillId="0" borderId="19" xfId="1" applyFont="1" applyBorder="1" applyAlignment="1">
      <alignment horizontal="right" vertical="center"/>
    </xf>
    <xf numFmtId="49" fontId="11" fillId="2" borderId="12" xfId="1" applyNumberFormat="1" applyFont="1" applyFill="1" applyBorder="1" applyAlignment="1">
      <alignment vertical="center"/>
    </xf>
    <xf numFmtId="0" fontId="10" fillId="2" borderId="12" xfId="1" applyFont="1" applyFill="1" applyBorder="1" applyAlignment="1">
      <alignment vertical="center"/>
    </xf>
    <xf numFmtId="172" fontId="11" fillId="0" borderId="12" xfId="1" applyNumberFormat="1" applyFont="1" applyBorder="1" applyAlignment="1">
      <alignment horizontal="right" vertical="center"/>
    </xf>
    <xf numFmtId="0" fontId="10" fillId="0" borderId="12" xfId="1" applyFont="1" applyBorder="1" applyAlignment="1">
      <alignment horizontal="right" vertical="center"/>
    </xf>
    <xf numFmtId="171" fontId="11" fillId="0" borderId="12" xfId="1" applyNumberFormat="1" applyFont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167" fontId="11" fillId="0" borderId="12" xfId="1" applyNumberFormat="1" applyFont="1" applyBorder="1" applyAlignment="1">
      <alignment horizontal="right" vertical="center"/>
    </xf>
    <xf numFmtId="167" fontId="5" fillId="2" borderId="12" xfId="1" applyNumberFormat="1" applyFont="1" applyFill="1" applyBorder="1" applyAlignment="1">
      <alignment horizontal="right" vertical="center"/>
    </xf>
    <xf numFmtId="0" fontId="2" fillId="2" borderId="12" xfId="1" applyFont="1" applyFill="1" applyBorder="1" applyAlignment="1">
      <alignment horizontal="right" vertical="center"/>
    </xf>
    <xf numFmtId="170" fontId="5" fillId="0" borderId="12" xfId="1" applyNumberFormat="1" applyFont="1" applyBorder="1" applyAlignment="1">
      <alignment horizontal="right" vertical="center"/>
    </xf>
    <xf numFmtId="169" fontId="5" fillId="0" borderId="12" xfId="1" applyNumberFormat="1" applyFont="1" applyBorder="1" applyAlignment="1">
      <alignment horizontal="right" vertical="center"/>
    </xf>
    <xf numFmtId="49" fontId="5" fillId="2" borderId="32" xfId="1" applyNumberFormat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center" vertical="center"/>
    </xf>
    <xf numFmtId="49" fontId="5" fillId="0" borderId="22" xfId="1" applyNumberFormat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167" fontId="5" fillId="0" borderId="22" xfId="1" applyNumberFormat="1" applyFont="1" applyBorder="1" applyAlignment="1">
      <alignment horizontal="left" vertical="center"/>
    </xf>
    <xf numFmtId="49" fontId="5" fillId="0" borderId="28" xfId="1" applyNumberFormat="1" applyFont="1" applyBorder="1" applyAlignment="1">
      <alignment vertical="center"/>
    </xf>
    <xf numFmtId="0" fontId="2" fillId="0" borderId="23" xfId="1" applyFont="1" applyBorder="1" applyAlignment="1">
      <alignment vertical="center"/>
    </xf>
    <xf numFmtId="168" fontId="5" fillId="0" borderId="23" xfId="1" applyNumberFormat="1" applyFont="1" applyBorder="1" applyAlignment="1">
      <alignment horizontal="right" vertical="center"/>
    </xf>
    <xf numFmtId="0" fontId="2" fillId="0" borderId="27" xfId="1" applyFont="1" applyBorder="1" applyAlignment="1">
      <alignment vertical="center"/>
    </xf>
    <xf numFmtId="49" fontId="9" fillId="2" borderId="12" xfId="1" applyNumberFormat="1" applyFont="1" applyFill="1" applyBorder="1" applyAlignment="1">
      <alignment vertical="center"/>
    </xf>
    <xf numFmtId="0" fontId="15" fillId="2" borderId="12" xfId="1" applyFont="1" applyFill="1" applyBorder="1" applyAlignment="1">
      <alignment vertical="center"/>
    </xf>
    <xf numFmtId="167" fontId="9" fillId="0" borderId="12" xfId="1" applyNumberFormat="1" applyFont="1" applyBorder="1" applyAlignment="1">
      <alignment horizontal="right" vertical="center"/>
    </xf>
    <xf numFmtId="0" fontId="15" fillId="0" borderId="12" xfId="1" applyFont="1" applyBorder="1" applyAlignment="1">
      <alignment horizontal="right" vertical="center"/>
    </xf>
    <xf numFmtId="172" fontId="5" fillId="0" borderId="12" xfId="1" applyNumberFormat="1" applyFont="1" applyBorder="1" applyAlignment="1">
      <alignment horizontal="right" vertical="center"/>
    </xf>
    <xf numFmtId="171" fontId="5" fillId="0" borderId="12" xfId="1" applyNumberFormat="1" applyFont="1" applyBorder="1" applyAlignment="1">
      <alignment horizontal="right" vertical="center"/>
    </xf>
    <xf numFmtId="0" fontId="12" fillId="0" borderId="0" xfId="1" applyFont="1" applyBorder="1" applyAlignment="1">
      <alignment wrapText="1"/>
    </xf>
    <xf numFmtId="0" fontId="12" fillId="0" borderId="4" xfId="1" applyFont="1" applyBorder="1" applyAlignment="1">
      <alignment wrapText="1"/>
    </xf>
    <xf numFmtId="0" fontId="4" fillId="0" borderId="0" xfId="1" applyFont="1" applyBorder="1" applyAlignment="1">
      <alignment wrapText="1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13" fillId="0" borderId="0" xfId="1" applyFont="1" applyBorder="1" applyAlignment="1">
      <alignment horizontal="center" wrapText="1"/>
    </xf>
    <xf numFmtId="0" fontId="24" fillId="0" borderId="0" xfId="1" applyFont="1" applyBorder="1" applyAlignment="1">
      <alignment wrapText="1"/>
    </xf>
    <xf numFmtId="0" fontId="24" fillId="0" borderId="4" xfId="1" applyFont="1" applyBorder="1" applyAlignment="1">
      <alignment wrapText="1"/>
    </xf>
    <xf numFmtId="0" fontId="24" fillId="0" borderId="0" xfId="1" quotePrefix="1" applyFont="1" applyBorder="1" applyAlignment="1">
      <alignment wrapText="1"/>
    </xf>
    <xf numFmtId="0" fontId="24" fillId="0" borderId="4" xfId="1" quotePrefix="1" applyFont="1" applyBorder="1" applyAlignment="1">
      <alignment wrapText="1"/>
    </xf>
    <xf numFmtId="0" fontId="2" fillId="3" borderId="22" xfId="1" applyFont="1" applyFill="1" applyBorder="1" applyAlignment="1">
      <alignment horizontal="center" vertical="center"/>
    </xf>
    <xf numFmtId="0" fontId="2" fillId="3" borderId="21" xfId="1" applyFont="1" applyFill="1" applyBorder="1" applyAlignment="1">
      <alignment horizontal="center" vertical="center"/>
    </xf>
    <xf numFmtId="0" fontId="12" fillId="0" borderId="0" xfId="1" quotePrefix="1" applyFont="1" applyBorder="1" applyAlignment="1">
      <alignment wrapText="1"/>
    </xf>
    <xf numFmtId="0" fontId="12" fillId="0" borderId="4" xfId="1" quotePrefix="1" applyFont="1" applyBorder="1" applyAlignment="1">
      <alignment wrapText="1"/>
    </xf>
    <xf numFmtId="0" fontId="12" fillId="0" borderId="5" xfId="1" applyFont="1" applyBorder="1" applyAlignment="1">
      <alignment wrapText="1"/>
    </xf>
    <xf numFmtId="0" fontId="12" fillId="0" borderId="0" xfId="1" applyFont="1" applyBorder="1" applyAlignment="1"/>
    <xf numFmtId="0" fontId="14" fillId="0" borderId="8" xfId="1" applyFont="1" applyBorder="1" applyAlignment="1">
      <alignment horizontal="left" wrapText="1"/>
    </xf>
    <xf numFmtId="0" fontId="14" fillId="0" borderId="7" xfId="1" applyFont="1" applyBorder="1" applyAlignment="1">
      <alignment horizontal="left" wrapText="1"/>
    </xf>
    <xf numFmtId="0" fontId="5" fillId="2" borderId="32" xfId="1" applyFont="1" applyFill="1" applyBorder="1" applyAlignment="1">
      <alignment horizontal="center" vertical="center" wrapText="1"/>
    </xf>
    <xf numFmtId="0" fontId="1" fillId="0" borderId="31" xfId="1" applyBorder="1" applyAlignment="1">
      <alignment horizontal="center" vertical="center" wrapText="1"/>
    </xf>
    <xf numFmtId="0" fontId="5" fillId="2" borderId="28" xfId="1" applyFont="1" applyFill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5" fillId="0" borderId="23" xfId="1" applyFont="1" applyBorder="1" applyAlignment="1">
      <alignment horizontal="left" vertical="center" wrapText="1"/>
    </xf>
    <xf numFmtId="0" fontId="2" fillId="0" borderId="23" xfId="1" applyFont="1" applyBorder="1" applyAlignment="1">
      <alignment horizontal="left" vertical="center" wrapText="1"/>
    </xf>
    <xf numFmtId="0" fontId="5" fillId="2" borderId="19" xfId="1" applyFont="1" applyFill="1" applyBorder="1" applyAlignment="1">
      <alignment horizontal="left" vertical="center"/>
    </xf>
    <xf numFmtId="0" fontId="2" fillId="2" borderId="19" xfId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5" fillId="2" borderId="26" xfId="1" applyFont="1" applyFill="1" applyBorder="1" applyAlignment="1">
      <alignment horizontal="center" vertical="center" wrapText="1"/>
    </xf>
    <xf numFmtId="0" fontId="2" fillId="2" borderId="26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5" fillId="0" borderId="23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4" fillId="0" borderId="15" xfId="1" applyFont="1" applyBorder="1" applyAlignment="1">
      <alignment vertical="center"/>
    </xf>
    <xf numFmtId="0" fontId="1" fillId="0" borderId="15" xfId="1" applyBorder="1" applyAlignment="1">
      <alignment vertical="center"/>
    </xf>
    <xf numFmtId="0" fontId="5" fillId="2" borderId="28" xfId="1" applyFont="1" applyFill="1" applyBorder="1" applyAlignment="1">
      <alignment horizontal="left" vertical="center" wrapText="1"/>
    </xf>
    <xf numFmtId="0" fontId="2" fillId="2" borderId="27" xfId="1" applyFont="1" applyFill="1" applyBorder="1" applyAlignment="1">
      <alignment horizontal="left" vertical="center" wrapText="1"/>
    </xf>
    <xf numFmtId="0" fontId="5" fillId="2" borderId="31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49" fontId="5" fillId="0" borderId="15" xfId="1" applyNumberFormat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49" fontId="8" fillId="0" borderId="15" xfId="1" applyNumberFormat="1" applyFont="1" applyBorder="1" applyAlignment="1">
      <alignment vertical="center" wrapText="1"/>
    </xf>
    <xf numFmtId="0" fontId="8" fillId="0" borderId="15" xfId="1" applyFont="1" applyBorder="1" applyAlignment="1">
      <alignment vertical="center" wrapText="1"/>
    </xf>
    <xf numFmtId="49" fontId="5" fillId="2" borderId="32" xfId="1" applyNumberFormat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31" xfId="1" applyFont="1" applyFill="1" applyBorder="1" applyAlignment="1">
      <alignment horizontal="center" vertical="center" wrapText="1"/>
    </xf>
    <xf numFmtId="49" fontId="5" fillId="2" borderId="30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29" xfId="1" applyFont="1" applyFill="1" applyBorder="1" applyAlignment="1">
      <alignment horizontal="center" vertical="center" wrapText="1"/>
    </xf>
    <xf numFmtId="49" fontId="5" fillId="2" borderId="28" xfId="1" applyNumberFormat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27" xfId="1" applyFont="1" applyFill="1" applyBorder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</cellXfs>
  <cellStyles count="7">
    <cellStyle name="cadre" xfId="2"/>
    <cellStyle name="Euro" xfId="3"/>
    <cellStyle name="Milliers 2" xfId="4"/>
    <cellStyle name="Normal" xfId="0" builtinId="0"/>
    <cellStyle name="Normal 2" xfId="1"/>
    <cellStyle name="Normal_ANNEXES9" xfId="5"/>
    <cellStyle name="Normal_budgetM71F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0</xdr:rowOff>
    </xdr:from>
    <xdr:to>
      <xdr:col>0</xdr:col>
      <xdr:colOff>238125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38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561975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61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866775</xdr:colOff>
      <xdr:row>0</xdr:row>
      <xdr:rowOff>0</xdr:rowOff>
    </xdr:from>
    <xdr:to>
      <xdr:col>0</xdr:col>
      <xdr:colOff>409575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714375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14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1028700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1171575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1333500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1495425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57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6096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771525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1076325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923925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1247775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1381125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466725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466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1552575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1714500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952500</xdr:colOff>
      <xdr:row>0</xdr:row>
      <xdr:rowOff>0</xdr:rowOff>
    </xdr:from>
    <xdr:to>
      <xdr:col>2</xdr:col>
      <xdr:colOff>228600</xdr:colOff>
      <xdr:row>0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2286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952500</xdr:colOff>
      <xdr:row>0</xdr:row>
      <xdr:rowOff>0</xdr:rowOff>
    </xdr:from>
    <xdr:to>
      <xdr:col>2</xdr:col>
      <xdr:colOff>228600</xdr:colOff>
      <xdr:row>0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2286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2:G37"/>
  <sheetViews>
    <sheetView showGridLines="0" tabSelected="1" zoomScaleNormal="100" workbookViewId="0">
      <selection activeCell="A13" sqref="A13:G13"/>
    </sheetView>
  </sheetViews>
  <sheetFormatPr baseColWidth="10" defaultRowHeight="12.75" x14ac:dyDescent="0.25"/>
  <cols>
    <col min="1" max="1" width="11.42578125" style="175"/>
    <col min="2" max="2" width="16.28515625" style="175" customWidth="1"/>
    <col min="3" max="3" width="22.140625" style="175" customWidth="1"/>
    <col min="4" max="4" width="8" style="175" customWidth="1"/>
    <col min="5" max="5" width="11.42578125" style="175"/>
    <col min="6" max="6" width="10" style="175" customWidth="1"/>
    <col min="7" max="7" width="14.28515625" style="175" customWidth="1"/>
    <col min="8" max="16384" width="11.42578125" style="175"/>
  </cols>
  <sheetData>
    <row r="2" spans="1:7" ht="20.25" customHeight="1" x14ac:dyDescent="0.25">
      <c r="A2" s="187" t="s">
        <v>722</v>
      </c>
      <c r="B2" s="187"/>
      <c r="C2" s="187"/>
      <c r="D2" s="187"/>
      <c r="E2" s="187"/>
      <c r="F2" s="187"/>
      <c r="G2" s="187"/>
    </row>
    <row r="3" spans="1:7" ht="20.25" customHeight="1" x14ac:dyDescent="0.25">
      <c r="A3" s="181"/>
      <c r="B3" s="181"/>
      <c r="C3" s="181"/>
      <c r="D3" s="181"/>
      <c r="E3" s="181"/>
      <c r="F3" s="181"/>
      <c r="G3" s="181"/>
    </row>
    <row r="5" spans="1:7" ht="21.75" customHeight="1" x14ac:dyDescent="0.25">
      <c r="A5" s="188" t="s">
        <v>723</v>
      </c>
      <c r="B5" s="189"/>
      <c r="C5" s="189"/>
      <c r="D5" s="189"/>
      <c r="E5" s="189"/>
      <c r="F5" s="189"/>
      <c r="G5" s="190"/>
    </row>
    <row r="9" spans="1:7" ht="14.25" customHeight="1" x14ac:dyDescent="0.25">
      <c r="A9" s="191" t="s">
        <v>724</v>
      </c>
      <c r="B9" s="191"/>
      <c r="C9" s="191"/>
      <c r="D9" s="191"/>
      <c r="E9" s="191"/>
      <c r="F9" s="191"/>
      <c r="G9" s="191"/>
    </row>
    <row r="10" spans="1:7" ht="14.25" customHeight="1" x14ac:dyDescent="0.25">
      <c r="A10" s="180"/>
      <c r="B10" s="180"/>
      <c r="C10" s="182" t="s">
        <v>725</v>
      </c>
      <c r="D10" s="180"/>
      <c r="E10" s="180"/>
      <c r="F10" s="180"/>
      <c r="G10" s="180"/>
    </row>
    <row r="11" spans="1:7" ht="14.25" customHeight="1" x14ac:dyDescent="0.25">
      <c r="A11" s="180"/>
      <c r="B11" s="180"/>
      <c r="C11" s="182"/>
      <c r="D11" s="180"/>
      <c r="E11" s="180"/>
      <c r="F11" s="180"/>
      <c r="G11" s="180"/>
    </row>
    <row r="12" spans="1:7" ht="14.25" customHeight="1" x14ac:dyDescent="0.25">
      <c r="A12" s="180"/>
      <c r="B12" s="180"/>
      <c r="C12" s="182"/>
      <c r="D12" s="180"/>
      <c r="E12" s="180"/>
      <c r="F12" s="180"/>
      <c r="G12" s="180"/>
    </row>
    <row r="13" spans="1:7" ht="57" customHeight="1" x14ac:dyDescent="0.25">
      <c r="A13" s="192" t="s">
        <v>732</v>
      </c>
      <c r="B13" s="192"/>
      <c r="C13" s="192"/>
      <c r="D13" s="192"/>
      <c r="E13" s="192"/>
      <c r="F13" s="192"/>
      <c r="G13" s="192"/>
    </row>
    <row r="14" spans="1:7" ht="14.25" customHeight="1" x14ac:dyDescent="0.25">
      <c r="A14" s="195" t="s">
        <v>726</v>
      </c>
      <c r="B14" s="195"/>
      <c r="C14" s="195"/>
      <c r="D14" s="195"/>
      <c r="E14" s="195"/>
      <c r="F14" s="195"/>
      <c r="G14" s="195"/>
    </row>
    <row r="15" spans="1:7" ht="7.5" customHeight="1" x14ac:dyDescent="0.25"/>
    <row r="16" spans="1:7" ht="23.25" customHeight="1" x14ac:dyDescent="0.25">
      <c r="A16" s="196" t="s">
        <v>721</v>
      </c>
      <c r="B16" s="197"/>
      <c r="C16" s="197"/>
      <c r="D16" s="197"/>
      <c r="E16" s="197"/>
      <c r="F16" s="197"/>
      <c r="G16" s="198"/>
    </row>
    <row r="17" spans="1:7" ht="16.5" customHeight="1" x14ac:dyDescent="0.25">
      <c r="A17" s="199" t="s">
        <v>727</v>
      </c>
      <c r="B17" s="200"/>
      <c r="C17" s="200"/>
      <c r="D17" s="200"/>
      <c r="E17" s="200"/>
      <c r="F17" s="200"/>
      <c r="G17" s="201"/>
    </row>
    <row r="18" spans="1:7" x14ac:dyDescent="0.25">
      <c r="A18" s="179"/>
      <c r="B18" s="179"/>
      <c r="C18" s="179"/>
      <c r="D18" s="179"/>
      <c r="E18" s="179"/>
      <c r="F18" s="179"/>
      <c r="G18" s="179"/>
    </row>
    <row r="19" spans="1:7" ht="19.5" customHeight="1" x14ac:dyDescent="0.25">
      <c r="A19" s="202" t="s">
        <v>728</v>
      </c>
      <c r="B19" s="202"/>
      <c r="C19" s="202"/>
      <c r="D19" s="202"/>
      <c r="E19" s="202"/>
      <c r="F19" s="202"/>
      <c r="G19" s="202"/>
    </row>
    <row r="21" spans="1:7" x14ac:dyDescent="0.25">
      <c r="B21" s="183"/>
    </row>
    <row r="25" spans="1:7" x14ac:dyDescent="0.25">
      <c r="A25" s="193" t="s">
        <v>729</v>
      </c>
      <c r="B25" s="193"/>
      <c r="C25" s="193"/>
      <c r="D25" s="193"/>
      <c r="E25" s="193"/>
      <c r="F25" s="193"/>
      <c r="G25" s="193"/>
    </row>
    <row r="26" spans="1:7" x14ac:dyDescent="0.25">
      <c r="A26" s="193" t="s">
        <v>730</v>
      </c>
      <c r="B26" s="193"/>
      <c r="C26" s="193"/>
      <c r="D26" s="193"/>
      <c r="E26" s="193"/>
      <c r="F26" s="193"/>
      <c r="G26" s="193"/>
    </row>
    <row r="27" spans="1:7" ht="26.25" customHeight="1" x14ac:dyDescent="0.25">
      <c r="A27" s="194" t="s">
        <v>731</v>
      </c>
      <c r="B27" s="193"/>
      <c r="C27" s="193"/>
      <c r="D27" s="193"/>
      <c r="E27" s="193"/>
      <c r="F27" s="193"/>
      <c r="G27" s="193"/>
    </row>
    <row r="37" spans="1:7" x14ac:dyDescent="0.2">
      <c r="A37" s="178"/>
      <c r="B37" s="177"/>
      <c r="G37" s="176" t="s">
        <v>720</v>
      </c>
    </row>
  </sheetData>
  <mergeCells count="11">
    <mergeCell ref="A27:G27"/>
    <mergeCell ref="A14:G14"/>
    <mergeCell ref="A16:G16"/>
    <mergeCell ref="A17:G17"/>
    <mergeCell ref="A19:G19"/>
    <mergeCell ref="A25:G25"/>
    <mergeCell ref="A2:G2"/>
    <mergeCell ref="A5:G5"/>
    <mergeCell ref="A9:G9"/>
    <mergeCell ref="A13:G13"/>
    <mergeCell ref="A26:G26"/>
  </mergeCell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showGridLines="0" topLeftCell="A13" workbookViewId="0">
      <selection sqref="A1:E2"/>
    </sheetView>
  </sheetViews>
  <sheetFormatPr baseColWidth="10" defaultRowHeight="11.25" x14ac:dyDescent="0.25"/>
  <cols>
    <col min="1" max="1" width="10.7109375" style="4" customWidth="1"/>
    <col min="2" max="2" width="50.7109375" style="6" customWidth="1"/>
    <col min="3" max="4" width="20.7109375" style="4" customWidth="1"/>
    <col min="5" max="16384" width="11.42578125" style="4"/>
  </cols>
  <sheetData>
    <row r="1" spans="1:5" ht="12.75" x14ac:dyDescent="0.25">
      <c r="A1" s="243" t="s">
        <v>469</v>
      </c>
      <c r="B1" s="244"/>
      <c r="C1" s="244"/>
      <c r="D1" s="244"/>
      <c r="E1" s="8" t="s">
        <v>468</v>
      </c>
    </row>
    <row r="2" spans="1:5" ht="12.75" x14ac:dyDescent="0.25">
      <c r="A2" s="243" t="s">
        <v>493</v>
      </c>
      <c r="B2" s="244"/>
      <c r="C2" s="244"/>
      <c r="D2" s="244"/>
      <c r="E2" s="8" t="s">
        <v>492</v>
      </c>
    </row>
    <row r="3" spans="1:5" ht="12.75" x14ac:dyDescent="0.25">
      <c r="A3" s="259" t="s">
        <v>491</v>
      </c>
      <c r="B3" s="275"/>
      <c r="C3" s="275"/>
      <c r="D3" s="275"/>
      <c r="E3" s="275"/>
    </row>
    <row r="4" spans="1:5" ht="12.75" x14ac:dyDescent="0.25">
      <c r="A4" s="258"/>
      <c r="B4" s="244"/>
      <c r="C4" s="8" t="s">
        <v>464</v>
      </c>
      <c r="D4" s="8" t="s">
        <v>463</v>
      </c>
      <c r="E4" s="8" t="s">
        <v>462</v>
      </c>
    </row>
    <row r="5" spans="1:5" ht="12.75" x14ac:dyDescent="0.25">
      <c r="A5" s="236" t="s">
        <v>490</v>
      </c>
      <c r="B5" s="237"/>
      <c r="C5" s="37">
        <v>334863686</v>
      </c>
      <c r="D5" s="37">
        <v>24706140</v>
      </c>
      <c r="E5" s="37">
        <v>359569826</v>
      </c>
    </row>
    <row r="6" spans="1:5" ht="12.75" x14ac:dyDescent="0.25">
      <c r="A6" s="287" t="s">
        <v>434</v>
      </c>
      <c r="B6" s="288"/>
      <c r="C6" s="28">
        <v>334863686</v>
      </c>
      <c r="D6" s="82">
        <v>0</v>
      </c>
      <c r="E6" s="28">
        <v>334863686</v>
      </c>
    </row>
    <row r="7" spans="1:5" x14ac:dyDescent="0.25">
      <c r="A7" s="59" t="s">
        <v>460</v>
      </c>
      <c r="B7" s="58" t="s">
        <v>489</v>
      </c>
      <c r="C7" s="57">
        <v>0</v>
      </c>
      <c r="D7" s="83">
        <v>0</v>
      </c>
      <c r="E7" s="57">
        <v>0</v>
      </c>
    </row>
    <row r="8" spans="1:5" x14ac:dyDescent="0.25">
      <c r="A8" s="59" t="s">
        <v>458</v>
      </c>
      <c r="B8" s="58" t="s">
        <v>457</v>
      </c>
      <c r="C8" s="57">
        <v>0</v>
      </c>
      <c r="D8" s="83">
        <v>0</v>
      </c>
      <c r="E8" s="57">
        <v>0</v>
      </c>
    </row>
    <row r="9" spans="1:5" x14ac:dyDescent="0.25">
      <c r="A9" s="59" t="s">
        <v>456</v>
      </c>
      <c r="B9" s="58" t="s">
        <v>455</v>
      </c>
      <c r="C9" s="57">
        <v>4104120</v>
      </c>
      <c r="D9" s="83">
        <v>0</v>
      </c>
      <c r="E9" s="57">
        <v>4104120</v>
      </c>
    </row>
    <row r="10" spans="1:5" ht="22.5" x14ac:dyDescent="0.25">
      <c r="A10" s="59" t="s">
        <v>454</v>
      </c>
      <c r="B10" s="58" t="s">
        <v>453</v>
      </c>
      <c r="C10" s="57">
        <v>0</v>
      </c>
      <c r="D10" s="83">
        <v>0</v>
      </c>
      <c r="E10" s="57">
        <v>0</v>
      </c>
    </row>
    <row r="11" spans="1:5" x14ac:dyDescent="0.25">
      <c r="A11" s="59" t="s">
        <v>452</v>
      </c>
      <c r="B11" s="58" t="s">
        <v>451</v>
      </c>
      <c r="C11" s="57">
        <v>0</v>
      </c>
      <c r="D11" s="83">
        <v>0</v>
      </c>
      <c r="E11" s="57">
        <v>0</v>
      </c>
    </row>
    <row r="12" spans="1:5" x14ac:dyDescent="0.25">
      <c r="A12" s="59" t="s">
        <v>450</v>
      </c>
      <c r="B12" s="58" t="s">
        <v>449</v>
      </c>
      <c r="C12" s="57">
        <v>7312251</v>
      </c>
      <c r="D12" s="83">
        <v>0</v>
      </c>
      <c r="E12" s="57">
        <v>7312251</v>
      </c>
    </row>
    <row r="13" spans="1:5" x14ac:dyDescent="0.25">
      <c r="A13" s="59" t="s">
        <v>488</v>
      </c>
      <c r="B13" s="58" t="s">
        <v>487</v>
      </c>
      <c r="C13" s="57">
        <v>0</v>
      </c>
      <c r="D13" s="83">
        <v>0</v>
      </c>
      <c r="E13" s="57">
        <v>0</v>
      </c>
    </row>
    <row r="14" spans="1:5" x14ac:dyDescent="0.25">
      <c r="A14" s="59" t="s">
        <v>448</v>
      </c>
      <c r="B14" s="58" t="s">
        <v>447</v>
      </c>
      <c r="C14" s="57">
        <v>77993762</v>
      </c>
      <c r="D14" s="83">
        <v>0</v>
      </c>
      <c r="E14" s="57">
        <v>77993762</v>
      </c>
    </row>
    <row r="15" spans="1:5" x14ac:dyDescent="0.25">
      <c r="A15" s="59" t="s">
        <v>446</v>
      </c>
      <c r="B15" s="58" t="s">
        <v>445</v>
      </c>
      <c r="C15" s="57">
        <v>0</v>
      </c>
      <c r="D15" s="83">
        <v>0</v>
      </c>
      <c r="E15" s="57">
        <v>0</v>
      </c>
    </row>
    <row r="16" spans="1:5" x14ac:dyDescent="0.25">
      <c r="A16" s="59" t="s">
        <v>444</v>
      </c>
      <c r="B16" s="58" t="s">
        <v>443</v>
      </c>
      <c r="C16" s="57">
        <v>245453553</v>
      </c>
      <c r="D16" s="83">
        <v>0</v>
      </c>
      <c r="E16" s="57">
        <v>245453553</v>
      </c>
    </row>
    <row r="17" spans="1:5" ht="22.5" x14ac:dyDescent="0.25">
      <c r="A17" s="59" t="s">
        <v>442</v>
      </c>
      <c r="B17" s="58" t="s">
        <v>441</v>
      </c>
      <c r="C17" s="57">
        <v>0</v>
      </c>
      <c r="D17" s="83">
        <v>0</v>
      </c>
      <c r="E17" s="57">
        <v>0</v>
      </c>
    </row>
    <row r="18" spans="1:5" x14ac:dyDescent="0.25">
      <c r="A18" s="59" t="s">
        <v>440</v>
      </c>
      <c r="B18" s="58" t="s">
        <v>439</v>
      </c>
      <c r="C18" s="57">
        <v>0</v>
      </c>
      <c r="D18" s="83">
        <v>0</v>
      </c>
      <c r="E18" s="57">
        <v>0</v>
      </c>
    </row>
    <row r="19" spans="1:5" x14ac:dyDescent="0.25">
      <c r="A19" s="60" t="s">
        <v>438</v>
      </c>
      <c r="B19" s="29" t="s">
        <v>437</v>
      </c>
      <c r="C19" s="28">
        <v>0</v>
      </c>
      <c r="D19" s="82">
        <v>0</v>
      </c>
      <c r="E19" s="28">
        <v>0</v>
      </c>
    </row>
    <row r="20" spans="1:5" ht="12.75" x14ac:dyDescent="0.25">
      <c r="A20" s="297" t="s">
        <v>416</v>
      </c>
      <c r="B20" s="298"/>
      <c r="C20" s="51">
        <v>0</v>
      </c>
      <c r="D20" s="34">
        <v>24706140</v>
      </c>
      <c r="E20" s="34">
        <v>24706140</v>
      </c>
    </row>
    <row r="21" spans="1:5" x14ac:dyDescent="0.25">
      <c r="A21" s="56" t="s">
        <v>384</v>
      </c>
      <c r="B21" s="55" t="s">
        <v>383</v>
      </c>
      <c r="C21" s="54">
        <v>0</v>
      </c>
      <c r="D21" s="53">
        <v>0</v>
      </c>
      <c r="E21" s="53">
        <v>0</v>
      </c>
    </row>
    <row r="22" spans="1:5" x14ac:dyDescent="0.25">
      <c r="A22" s="52" t="s">
        <v>382</v>
      </c>
      <c r="B22" s="35" t="s">
        <v>297</v>
      </c>
      <c r="C22" s="51">
        <v>0</v>
      </c>
      <c r="D22" s="34">
        <v>24706140</v>
      </c>
      <c r="E22" s="34">
        <v>24706140</v>
      </c>
    </row>
    <row r="23" spans="1:5" ht="12.75" x14ac:dyDescent="0.25">
      <c r="A23" s="236" t="s">
        <v>375</v>
      </c>
      <c r="B23" s="237"/>
      <c r="C23" s="48">
        <v>0</v>
      </c>
      <c r="D23" s="48">
        <v>0</v>
      </c>
      <c r="E23" s="37">
        <v>0</v>
      </c>
    </row>
    <row r="25" spans="1:5" ht="12.75" x14ac:dyDescent="0.25">
      <c r="A25" s="245" t="s">
        <v>486</v>
      </c>
      <c r="B25" s="246"/>
      <c r="C25" s="42">
        <v>3067351716</v>
      </c>
      <c r="D25" s="42">
        <v>25750095</v>
      </c>
      <c r="E25" s="42">
        <v>3093101811</v>
      </c>
    </row>
    <row r="26" spans="1:5" ht="12.75" x14ac:dyDescent="0.25">
      <c r="A26" s="287" t="s">
        <v>434</v>
      </c>
      <c r="B26" s="288"/>
      <c r="C26" s="28">
        <v>3067351716</v>
      </c>
      <c r="D26" s="82">
        <v>0</v>
      </c>
      <c r="E26" s="28">
        <v>3067351716</v>
      </c>
    </row>
    <row r="27" spans="1:5" x14ac:dyDescent="0.25">
      <c r="A27" s="59" t="s">
        <v>485</v>
      </c>
      <c r="B27" s="58" t="s">
        <v>484</v>
      </c>
      <c r="C27" s="57">
        <v>580755783</v>
      </c>
      <c r="D27" s="83">
        <v>0</v>
      </c>
      <c r="E27" s="57">
        <v>580755783</v>
      </c>
    </row>
    <row r="28" spans="1:5" x14ac:dyDescent="0.25">
      <c r="A28" s="59" t="s">
        <v>483</v>
      </c>
      <c r="B28" s="58" t="s">
        <v>482</v>
      </c>
      <c r="C28" s="57">
        <v>1225364181</v>
      </c>
      <c r="D28" s="83">
        <v>0</v>
      </c>
      <c r="E28" s="57">
        <v>1225364181</v>
      </c>
    </row>
    <row r="29" spans="1:5" x14ac:dyDescent="0.25">
      <c r="A29" s="59" t="s">
        <v>481</v>
      </c>
      <c r="B29" s="58" t="s">
        <v>480</v>
      </c>
      <c r="C29" s="57">
        <v>0</v>
      </c>
      <c r="D29" s="83">
        <v>0</v>
      </c>
      <c r="E29" s="57">
        <v>0</v>
      </c>
    </row>
    <row r="30" spans="1:5" x14ac:dyDescent="0.25">
      <c r="A30" s="59" t="s">
        <v>479</v>
      </c>
      <c r="B30" s="58" t="s">
        <v>478</v>
      </c>
      <c r="C30" s="57">
        <v>850777406</v>
      </c>
      <c r="D30" s="83">
        <v>0</v>
      </c>
      <c r="E30" s="57">
        <v>850777406</v>
      </c>
    </row>
    <row r="31" spans="1:5" x14ac:dyDescent="0.25">
      <c r="A31" s="59" t="s">
        <v>477</v>
      </c>
      <c r="B31" s="58" t="s">
        <v>476</v>
      </c>
      <c r="C31" s="57">
        <v>0</v>
      </c>
      <c r="D31" s="83">
        <v>0</v>
      </c>
      <c r="E31" s="57">
        <v>0</v>
      </c>
    </row>
    <row r="32" spans="1:5" x14ac:dyDescent="0.25">
      <c r="A32" s="59" t="s">
        <v>475</v>
      </c>
      <c r="B32" s="58" t="s">
        <v>474</v>
      </c>
      <c r="C32" s="57">
        <v>421499</v>
      </c>
      <c r="D32" s="83">
        <v>0</v>
      </c>
      <c r="E32" s="57">
        <v>421499</v>
      </c>
    </row>
    <row r="33" spans="1:5" x14ac:dyDescent="0.25">
      <c r="A33" s="59" t="s">
        <v>473</v>
      </c>
      <c r="B33" s="58" t="s">
        <v>472</v>
      </c>
      <c r="C33" s="57">
        <v>410032847</v>
      </c>
      <c r="D33" s="83">
        <v>0</v>
      </c>
      <c r="E33" s="57">
        <v>410032847</v>
      </c>
    </row>
    <row r="34" spans="1:5" ht="22.5" x14ac:dyDescent="0.25">
      <c r="A34" s="60" t="s">
        <v>471</v>
      </c>
      <c r="B34" s="29" t="s">
        <v>470</v>
      </c>
      <c r="C34" s="28">
        <v>0</v>
      </c>
      <c r="D34" s="82">
        <v>0</v>
      </c>
      <c r="E34" s="28">
        <v>0</v>
      </c>
    </row>
    <row r="35" spans="1:5" ht="12.75" x14ac:dyDescent="0.25">
      <c r="A35" s="297" t="s">
        <v>416</v>
      </c>
      <c r="B35" s="298"/>
      <c r="C35" s="51">
        <v>0</v>
      </c>
      <c r="D35" s="34">
        <v>25750095</v>
      </c>
      <c r="E35" s="34">
        <v>25750095</v>
      </c>
    </row>
    <row r="36" spans="1:5" x14ac:dyDescent="0.25">
      <c r="A36" s="56" t="s">
        <v>300</v>
      </c>
      <c r="B36" s="55" t="s">
        <v>299</v>
      </c>
      <c r="C36" s="54">
        <v>0</v>
      </c>
      <c r="D36" s="53">
        <v>0</v>
      </c>
      <c r="E36" s="53">
        <v>0</v>
      </c>
    </row>
    <row r="37" spans="1:5" x14ac:dyDescent="0.25">
      <c r="A37" s="52" t="s">
        <v>298</v>
      </c>
      <c r="B37" s="35" t="s">
        <v>297</v>
      </c>
      <c r="C37" s="51">
        <v>0</v>
      </c>
      <c r="D37" s="34">
        <v>25750095</v>
      </c>
      <c r="E37" s="34">
        <v>25750095</v>
      </c>
    </row>
    <row r="38" spans="1:5" ht="12.75" x14ac:dyDescent="0.25">
      <c r="A38" s="236" t="s">
        <v>415</v>
      </c>
      <c r="B38" s="237"/>
      <c r="C38" s="48">
        <v>0</v>
      </c>
      <c r="D38" s="48">
        <v>0</v>
      </c>
      <c r="E38" s="37">
        <v>0</v>
      </c>
    </row>
  </sheetData>
  <mergeCells count="12">
    <mergeCell ref="A38:B38"/>
    <mergeCell ref="A35:B35"/>
    <mergeCell ref="A26:B26"/>
    <mergeCell ref="A25:B25"/>
    <mergeCell ref="A23:B23"/>
    <mergeCell ref="A20:B20"/>
    <mergeCell ref="A6:B6"/>
    <mergeCell ref="A5:B5"/>
    <mergeCell ref="A4:B4"/>
    <mergeCell ref="A1:D1"/>
    <mergeCell ref="A2:D2"/>
    <mergeCell ref="A3:E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1" orientation="landscape" useFirstPageNumber="1" r:id="rId1"/>
  <headerFoot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showGridLines="0" topLeftCell="A13" workbookViewId="0">
      <selection sqref="A1:E2"/>
    </sheetView>
  </sheetViews>
  <sheetFormatPr baseColWidth="10" defaultRowHeight="11.25" x14ac:dyDescent="0.25"/>
  <cols>
    <col min="1" max="1" width="10.7109375" style="4" customWidth="1"/>
    <col min="2" max="2" width="50.7109375" style="6" customWidth="1"/>
    <col min="3" max="5" width="20.7109375" style="4" customWidth="1"/>
    <col min="6" max="16384" width="11.42578125" style="4"/>
  </cols>
  <sheetData>
    <row r="1" spans="1:5" ht="12.75" x14ac:dyDescent="0.25">
      <c r="A1" s="243" t="s">
        <v>469</v>
      </c>
      <c r="B1" s="244"/>
      <c r="C1" s="244"/>
      <c r="D1" s="244"/>
      <c r="E1" s="8" t="s">
        <v>468</v>
      </c>
    </row>
    <row r="2" spans="1:5" ht="12.75" x14ac:dyDescent="0.25">
      <c r="A2" s="243" t="s">
        <v>467</v>
      </c>
      <c r="B2" s="244"/>
      <c r="C2" s="244"/>
      <c r="D2" s="244"/>
      <c r="E2" s="8" t="s">
        <v>466</v>
      </c>
    </row>
    <row r="3" spans="1:5" ht="12.75" x14ac:dyDescent="0.25">
      <c r="A3" s="259" t="s">
        <v>465</v>
      </c>
      <c r="B3" s="275"/>
      <c r="C3" s="275"/>
      <c r="D3" s="275"/>
      <c r="E3" s="275"/>
    </row>
    <row r="4" spans="1:5" ht="12.75" x14ac:dyDescent="0.25">
      <c r="A4" s="258"/>
      <c r="B4" s="244"/>
      <c r="C4" s="8" t="s">
        <v>464</v>
      </c>
      <c r="D4" s="8" t="s">
        <v>463</v>
      </c>
      <c r="E4" s="8" t="s">
        <v>462</v>
      </c>
    </row>
    <row r="5" spans="1:5" ht="12.75" x14ac:dyDescent="0.25">
      <c r="A5" s="236" t="s">
        <v>461</v>
      </c>
      <c r="B5" s="237"/>
      <c r="C5" s="37">
        <v>256604689</v>
      </c>
      <c r="D5" s="37">
        <v>25750095</v>
      </c>
      <c r="E5" s="37">
        <v>282354784</v>
      </c>
    </row>
    <row r="6" spans="1:5" ht="12.75" x14ac:dyDescent="0.25">
      <c r="A6" s="287" t="s">
        <v>434</v>
      </c>
      <c r="B6" s="288"/>
      <c r="C6" s="28">
        <v>256604689</v>
      </c>
      <c r="D6" s="82">
        <v>0</v>
      </c>
      <c r="E6" s="28">
        <v>256604689</v>
      </c>
    </row>
    <row r="7" spans="1:5" x14ac:dyDescent="0.25">
      <c r="A7" s="59" t="s">
        <v>460</v>
      </c>
      <c r="B7" s="58" t="s">
        <v>459</v>
      </c>
      <c r="C7" s="57">
        <v>0</v>
      </c>
      <c r="D7" s="83">
        <v>0</v>
      </c>
      <c r="E7" s="57">
        <v>0</v>
      </c>
    </row>
    <row r="8" spans="1:5" x14ac:dyDescent="0.25">
      <c r="A8" s="59" t="s">
        <v>458</v>
      </c>
      <c r="B8" s="58" t="s">
        <v>457</v>
      </c>
      <c r="C8" s="57">
        <v>256604689</v>
      </c>
      <c r="D8" s="83">
        <v>0</v>
      </c>
      <c r="E8" s="57">
        <v>256604689</v>
      </c>
    </row>
    <row r="9" spans="1:5" x14ac:dyDescent="0.25">
      <c r="A9" s="59" t="s">
        <v>456</v>
      </c>
      <c r="B9" s="58" t="s">
        <v>455</v>
      </c>
      <c r="C9" s="57">
        <v>0</v>
      </c>
      <c r="D9" s="83">
        <v>0</v>
      </c>
      <c r="E9" s="57">
        <v>0</v>
      </c>
    </row>
    <row r="10" spans="1:5" ht="22.5" x14ac:dyDescent="0.25">
      <c r="A10" s="59" t="s">
        <v>454</v>
      </c>
      <c r="B10" s="58" t="s">
        <v>453</v>
      </c>
      <c r="C10" s="57">
        <v>0</v>
      </c>
      <c r="D10" s="83">
        <v>0</v>
      </c>
      <c r="E10" s="57">
        <v>0</v>
      </c>
    </row>
    <row r="11" spans="1:5" x14ac:dyDescent="0.25">
      <c r="A11" s="59" t="s">
        <v>452</v>
      </c>
      <c r="B11" s="58" t="s">
        <v>451</v>
      </c>
      <c r="C11" s="57">
        <v>0</v>
      </c>
      <c r="D11" s="83">
        <v>0</v>
      </c>
      <c r="E11" s="57">
        <v>0</v>
      </c>
    </row>
    <row r="12" spans="1:5" x14ac:dyDescent="0.25">
      <c r="A12" s="59" t="s">
        <v>450</v>
      </c>
      <c r="B12" s="58" t="s">
        <v>449</v>
      </c>
      <c r="C12" s="57">
        <v>0</v>
      </c>
      <c r="D12" s="83">
        <v>0</v>
      </c>
      <c r="E12" s="57">
        <v>0</v>
      </c>
    </row>
    <row r="13" spans="1:5" x14ac:dyDescent="0.25">
      <c r="A13" s="59" t="s">
        <v>448</v>
      </c>
      <c r="B13" s="58" t="s">
        <v>447</v>
      </c>
      <c r="C13" s="57">
        <v>0</v>
      </c>
      <c r="D13" s="83">
        <v>0</v>
      </c>
      <c r="E13" s="57">
        <v>0</v>
      </c>
    </row>
    <row r="14" spans="1:5" x14ac:dyDescent="0.25">
      <c r="A14" s="59" t="s">
        <v>446</v>
      </c>
      <c r="B14" s="58" t="s">
        <v>445</v>
      </c>
      <c r="C14" s="57">
        <v>0</v>
      </c>
      <c r="D14" s="83">
        <v>0</v>
      </c>
      <c r="E14" s="57">
        <v>0</v>
      </c>
    </row>
    <row r="15" spans="1:5" x14ac:dyDescent="0.25">
      <c r="A15" s="59" t="s">
        <v>444</v>
      </c>
      <c r="B15" s="58" t="s">
        <v>443</v>
      </c>
      <c r="C15" s="57">
        <v>0</v>
      </c>
      <c r="D15" s="83">
        <v>0</v>
      </c>
      <c r="E15" s="57">
        <v>0</v>
      </c>
    </row>
    <row r="16" spans="1:5" ht="22.5" x14ac:dyDescent="0.25">
      <c r="A16" s="59" t="s">
        <v>442</v>
      </c>
      <c r="B16" s="58" t="s">
        <v>441</v>
      </c>
      <c r="C16" s="57">
        <v>0</v>
      </c>
      <c r="D16" s="83">
        <v>0</v>
      </c>
      <c r="E16" s="57">
        <v>0</v>
      </c>
    </row>
    <row r="17" spans="1:5" x14ac:dyDescent="0.25">
      <c r="A17" s="59" t="s">
        <v>440</v>
      </c>
      <c r="B17" s="58" t="s">
        <v>439</v>
      </c>
      <c r="C17" s="57">
        <v>0</v>
      </c>
      <c r="D17" s="83">
        <v>0</v>
      </c>
      <c r="E17" s="57">
        <v>0</v>
      </c>
    </row>
    <row r="18" spans="1:5" x14ac:dyDescent="0.25">
      <c r="A18" s="60" t="s">
        <v>438</v>
      </c>
      <c r="B18" s="29" t="s">
        <v>437</v>
      </c>
      <c r="C18" s="28">
        <v>0</v>
      </c>
      <c r="D18" s="82">
        <v>0</v>
      </c>
      <c r="E18" s="28">
        <v>0</v>
      </c>
    </row>
    <row r="19" spans="1:5" ht="12.75" x14ac:dyDescent="0.25">
      <c r="A19" s="297" t="s">
        <v>416</v>
      </c>
      <c r="B19" s="298"/>
      <c r="C19" s="51">
        <v>0</v>
      </c>
      <c r="D19" s="34">
        <v>25750095</v>
      </c>
      <c r="E19" s="34">
        <v>25750095</v>
      </c>
    </row>
    <row r="20" spans="1:5" x14ac:dyDescent="0.25">
      <c r="A20" s="56" t="s">
        <v>384</v>
      </c>
      <c r="B20" s="55" t="s">
        <v>383</v>
      </c>
      <c r="C20" s="54">
        <v>0</v>
      </c>
      <c r="D20" s="53">
        <v>0</v>
      </c>
      <c r="E20" s="53">
        <v>0</v>
      </c>
    </row>
    <row r="21" spans="1:5" x14ac:dyDescent="0.25">
      <c r="A21" s="52" t="s">
        <v>382</v>
      </c>
      <c r="B21" s="35" t="s">
        <v>297</v>
      </c>
      <c r="C21" s="51">
        <v>0</v>
      </c>
      <c r="D21" s="34">
        <v>25750095</v>
      </c>
      <c r="E21" s="34">
        <v>25750095</v>
      </c>
    </row>
    <row r="22" spans="1:5" ht="12.75" x14ac:dyDescent="0.25">
      <c r="A22" s="236" t="s">
        <v>436</v>
      </c>
      <c r="B22" s="237"/>
      <c r="C22" s="48">
        <v>0</v>
      </c>
      <c r="D22" s="48">
        <v>0</v>
      </c>
      <c r="E22" s="37">
        <v>150321597</v>
      </c>
    </row>
    <row r="23" spans="1:5" ht="12.75" x14ac:dyDescent="0.25">
      <c r="A23" s="236" t="s">
        <v>375</v>
      </c>
      <c r="B23" s="237"/>
      <c r="C23" s="48">
        <v>0</v>
      </c>
      <c r="D23" s="48">
        <v>0</v>
      </c>
      <c r="E23" s="37">
        <v>202349734</v>
      </c>
    </row>
    <row r="25" spans="1:5" ht="12.75" x14ac:dyDescent="0.25">
      <c r="A25" s="245" t="s">
        <v>435</v>
      </c>
      <c r="B25" s="246"/>
      <c r="C25" s="42">
        <v>3324283338</v>
      </c>
      <c r="D25" s="42">
        <v>24706140</v>
      </c>
      <c r="E25" s="42">
        <v>3348989478</v>
      </c>
    </row>
    <row r="26" spans="1:5" ht="12.75" x14ac:dyDescent="0.25">
      <c r="A26" s="287" t="s">
        <v>434</v>
      </c>
      <c r="B26" s="288"/>
      <c r="C26" s="28">
        <v>3324283338</v>
      </c>
      <c r="D26" s="82">
        <v>0</v>
      </c>
      <c r="E26" s="28">
        <v>3324283338</v>
      </c>
    </row>
    <row r="27" spans="1:5" x14ac:dyDescent="0.25">
      <c r="A27" s="59" t="s">
        <v>433</v>
      </c>
      <c r="B27" s="58" t="s">
        <v>432</v>
      </c>
      <c r="C27" s="57">
        <v>329771946</v>
      </c>
      <c r="D27" s="83">
        <v>0</v>
      </c>
      <c r="E27" s="57">
        <v>329771946</v>
      </c>
    </row>
    <row r="28" spans="1:5" x14ac:dyDescent="0.25">
      <c r="A28" s="59" t="s">
        <v>431</v>
      </c>
      <c r="B28" s="58" t="s">
        <v>430</v>
      </c>
      <c r="C28" s="57">
        <v>1994532587</v>
      </c>
      <c r="D28" s="83">
        <v>0</v>
      </c>
      <c r="E28" s="57">
        <v>1994532587</v>
      </c>
    </row>
    <row r="29" spans="1:5" x14ac:dyDescent="0.25">
      <c r="A29" s="59" t="s">
        <v>429</v>
      </c>
      <c r="B29" s="58" t="s">
        <v>428</v>
      </c>
      <c r="C29" s="57">
        <v>190246067</v>
      </c>
      <c r="D29" s="83">
        <v>0</v>
      </c>
      <c r="E29" s="57">
        <v>190246067</v>
      </c>
    </row>
    <row r="30" spans="1:5" x14ac:dyDescent="0.25">
      <c r="A30" s="59" t="s">
        <v>427</v>
      </c>
      <c r="B30" s="58" t="s">
        <v>305</v>
      </c>
      <c r="C30" s="57">
        <v>637205992</v>
      </c>
      <c r="D30" s="83">
        <v>0</v>
      </c>
      <c r="E30" s="57">
        <v>637205992</v>
      </c>
    </row>
    <row r="31" spans="1:5" x14ac:dyDescent="0.25">
      <c r="A31" s="59" t="s">
        <v>426</v>
      </c>
      <c r="B31" s="58" t="s">
        <v>425</v>
      </c>
      <c r="C31" s="57">
        <v>0</v>
      </c>
      <c r="D31" s="83">
        <v>0</v>
      </c>
      <c r="E31" s="57">
        <v>0</v>
      </c>
    </row>
    <row r="32" spans="1:5" x14ac:dyDescent="0.25">
      <c r="A32" s="59" t="s">
        <v>424</v>
      </c>
      <c r="B32" s="58" t="s">
        <v>423</v>
      </c>
      <c r="C32" s="57">
        <v>2594458</v>
      </c>
      <c r="D32" s="83">
        <v>0</v>
      </c>
      <c r="E32" s="57">
        <v>2594458</v>
      </c>
    </row>
    <row r="33" spans="1:5" x14ac:dyDescent="0.25">
      <c r="A33" s="59" t="s">
        <v>422</v>
      </c>
      <c r="B33" s="58" t="s">
        <v>421</v>
      </c>
      <c r="C33" s="57">
        <v>114975744</v>
      </c>
      <c r="D33" s="83">
        <v>0</v>
      </c>
      <c r="E33" s="57">
        <v>114975744</v>
      </c>
    </row>
    <row r="34" spans="1:5" x14ac:dyDescent="0.25">
      <c r="A34" s="59" t="s">
        <v>420</v>
      </c>
      <c r="B34" s="58" t="s">
        <v>419</v>
      </c>
      <c r="C34" s="57">
        <v>54956544</v>
      </c>
      <c r="D34" s="83">
        <v>0</v>
      </c>
      <c r="E34" s="57">
        <v>54956544</v>
      </c>
    </row>
    <row r="35" spans="1:5" x14ac:dyDescent="0.25">
      <c r="A35" s="60" t="s">
        <v>418</v>
      </c>
      <c r="B35" s="29" t="s">
        <v>417</v>
      </c>
      <c r="C35" s="28">
        <v>0</v>
      </c>
      <c r="D35" s="82">
        <v>0</v>
      </c>
      <c r="E35" s="28">
        <v>0</v>
      </c>
    </row>
    <row r="36" spans="1:5" ht="12.75" x14ac:dyDescent="0.25">
      <c r="A36" s="297" t="s">
        <v>416</v>
      </c>
      <c r="B36" s="298"/>
      <c r="C36" s="51">
        <v>0</v>
      </c>
      <c r="D36" s="34">
        <v>24706140</v>
      </c>
      <c r="E36" s="34">
        <v>24706140</v>
      </c>
    </row>
    <row r="37" spans="1:5" x14ac:dyDescent="0.25">
      <c r="A37" s="56" t="s">
        <v>300</v>
      </c>
      <c r="B37" s="55" t="s">
        <v>299</v>
      </c>
      <c r="C37" s="54">
        <v>0</v>
      </c>
      <c r="D37" s="53">
        <v>0</v>
      </c>
      <c r="E37" s="53">
        <v>0</v>
      </c>
    </row>
    <row r="38" spans="1:5" x14ac:dyDescent="0.25">
      <c r="A38" s="52" t="s">
        <v>298</v>
      </c>
      <c r="B38" s="35" t="s">
        <v>297</v>
      </c>
      <c r="C38" s="51">
        <v>0</v>
      </c>
      <c r="D38" s="34">
        <v>24706140</v>
      </c>
      <c r="E38" s="34">
        <v>24706140</v>
      </c>
    </row>
    <row r="39" spans="1:5" ht="12.75" x14ac:dyDescent="0.25">
      <c r="A39" s="236" t="s">
        <v>415</v>
      </c>
      <c r="B39" s="237"/>
      <c r="C39" s="48">
        <v>0</v>
      </c>
      <c r="D39" s="48">
        <v>0</v>
      </c>
      <c r="E39" s="37">
        <v>36042846</v>
      </c>
    </row>
  </sheetData>
  <mergeCells count="13">
    <mergeCell ref="A6:B6"/>
    <mergeCell ref="A5:B5"/>
    <mergeCell ref="A4:B4"/>
    <mergeCell ref="A1:D1"/>
    <mergeCell ref="A2:D2"/>
    <mergeCell ref="A3:E3"/>
    <mergeCell ref="A19:B19"/>
    <mergeCell ref="A39:B39"/>
    <mergeCell ref="A36:B36"/>
    <mergeCell ref="A26:B26"/>
    <mergeCell ref="A25:B25"/>
    <mergeCell ref="A23:B23"/>
    <mergeCell ref="A22:B22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2" orientation="landscape" useFirstPageNumber="1" r:id="rId1"/>
  <headerFoot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K35"/>
  <sheetViews>
    <sheetView showGridLines="0" zoomScaleNormal="100" workbookViewId="0">
      <selection activeCell="B16" sqref="B16:H16"/>
    </sheetView>
  </sheetViews>
  <sheetFormatPr baseColWidth="10" defaultRowHeight="12.75" x14ac:dyDescent="0.2"/>
  <cols>
    <col min="1" max="1" width="2.5703125" style="1" customWidth="1"/>
    <col min="2" max="3" width="11.42578125" style="1"/>
    <col min="4" max="4" width="14.28515625" style="1" customWidth="1"/>
    <col min="5" max="5" width="23" style="1" customWidth="1"/>
    <col min="6" max="6" width="22.140625" style="1" customWidth="1"/>
    <col min="7" max="7" width="18.42578125" style="1" customWidth="1"/>
    <col min="8" max="8" width="16.5703125" style="1" customWidth="1"/>
    <col min="9" max="16384" width="11.42578125" style="1"/>
  </cols>
  <sheetData>
    <row r="1" spans="1:9" x14ac:dyDescent="0.2">
      <c r="A1" s="338" t="s">
        <v>281</v>
      </c>
      <c r="B1" s="339"/>
      <c r="C1" s="339"/>
      <c r="D1" s="339"/>
      <c r="E1" s="339"/>
      <c r="F1" s="339"/>
      <c r="G1" s="339"/>
      <c r="H1" s="81" t="s">
        <v>276</v>
      </c>
    </row>
    <row r="2" spans="1:9" x14ac:dyDescent="0.2">
      <c r="A2" s="80"/>
      <c r="B2" s="79"/>
      <c r="C2" s="79"/>
      <c r="D2" s="79"/>
      <c r="E2" s="79"/>
      <c r="F2" s="79"/>
      <c r="G2" s="79"/>
      <c r="H2" s="78"/>
    </row>
    <row r="3" spans="1:9" s="76" customFormat="1" x14ac:dyDescent="0.2">
      <c r="A3" s="77"/>
      <c r="B3" s="77"/>
      <c r="C3" s="77"/>
      <c r="D3" s="77"/>
      <c r="E3" s="77"/>
      <c r="F3" s="77"/>
      <c r="G3" s="77"/>
      <c r="H3" s="77"/>
    </row>
    <row r="4" spans="1:9" s="76" customFormat="1" x14ac:dyDescent="0.2">
      <c r="A4" s="77"/>
      <c r="B4" s="77"/>
      <c r="C4" s="77"/>
      <c r="D4" s="77"/>
      <c r="E4" s="77"/>
      <c r="F4" s="77"/>
      <c r="G4" s="77"/>
      <c r="H4" s="77"/>
    </row>
    <row r="5" spans="1:9" s="76" customFormat="1" x14ac:dyDescent="0.2">
      <c r="A5" s="77"/>
      <c r="B5" s="77"/>
      <c r="C5" s="77"/>
      <c r="D5" s="77"/>
      <c r="E5" s="77"/>
      <c r="F5" s="77"/>
      <c r="G5" s="77"/>
      <c r="H5" s="77"/>
    </row>
    <row r="6" spans="1:9" ht="13.5" thickBot="1" x14ac:dyDescent="0.25"/>
    <row r="7" spans="1:9" ht="13.5" thickTop="1" x14ac:dyDescent="0.2">
      <c r="A7" s="344" t="s">
        <v>414</v>
      </c>
      <c r="B7" s="345"/>
      <c r="C7" s="345"/>
      <c r="D7" s="75"/>
      <c r="E7" s="75"/>
      <c r="F7" s="75"/>
      <c r="G7" s="75"/>
      <c r="H7" s="74"/>
      <c r="I7" s="67"/>
    </row>
    <row r="8" spans="1:9" x14ac:dyDescent="0.2">
      <c r="A8" s="342" t="s">
        <v>413</v>
      </c>
      <c r="B8" s="343"/>
      <c r="C8" s="343"/>
      <c r="D8" s="343"/>
      <c r="E8" s="343"/>
      <c r="F8" s="343"/>
      <c r="G8" s="343"/>
      <c r="H8" s="73"/>
      <c r="I8" s="67"/>
    </row>
    <row r="9" spans="1:9" x14ac:dyDescent="0.2">
      <c r="A9" s="71"/>
      <c r="B9" s="68"/>
      <c r="C9" s="68"/>
      <c r="D9" s="68"/>
      <c r="E9" s="68"/>
      <c r="F9" s="68"/>
      <c r="G9" s="68"/>
      <c r="H9" s="73"/>
      <c r="I9" s="67"/>
    </row>
    <row r="10" spans="1:9" x14ac:dyDescent="0.2">
      <c r="A10" s="71"/>
      <c r="B10" s="340" t="s">
        <v>737</v>
      </c>
      <c r="C10" s="340"/>
      <c r="D10" s="340"/>
      <c r="E10" s="340"/>
      <c r="F10" s="340"/>
      <c r="G10" s="340"/>
      <c r="H10" s="341"/>
      <c r="I10" s="67"/>
    </row>
    <row r="11" spans="1:9" x14ac:dyDescent="0.2">
      <c r="A11" s="71"/>
      <c r="B11" s="340" t="s">
        <v>738</v>
      </c>
      <c r="C11" s="340"/>
      <c r="D11" s="340"/>
      <c r="E11" s="340"/>
      <c r="F11" s="340"/>
      <c r="G11" s="340"/>
      <c r="H11" s="341"/>
      <c r="I11" s="67"/>
    </row>
    <row r="12" spans="1:9" x14ac:dyDescent="0.2">
      <c r="A12" s="71"/>
      <c r="B12" s="336" t="s">
        <v>412</v>
      </c>
      <c r="C12" s="336"/>
      <c r="D12" s="336"/>
      <c r="E12" s="336"/>
      <c r="F12" s="336"/>
      <c r="G12" s="336"/>
      <c r="H12" s="337"/>
      <c r="I12" s="67"/>
    </row>
    <row r="13" spans="1:9" x14ac:dyDescent="0.2">
      <c r="A13" s="71"/>
      <c r="B13" s="68"/>
      <c r="C13" s="68"/>
      <c r="D13" s="68"/>
      <c r="E13" s="68"/>
      <c r="F13" s="68"/>
      <c r="G13" s="68"/>
      <c r="H13" s="73"/>
      <c r="I13" s="67"/>
    </row>
    <row r="14" spans="1:9" x14ac:dyDescent="0.2">
      <c r="A14" s="71"/>
      <c r="B14" s="328"/>
      <c r="C14" s="328"/>
      <c r="D14" s="328"/>
      <c r="E14" s="328"/>
      <c r="F14" s="328"/>
      <c r="G14" s="328"/>
      <c r="H14" s="329"/>
      <c r="I14" s="67"/>
    </row>
    <row r="15" spans="1:9" x14ac:dyDescent="0.2">
      <c r="A15" s="71"/>
      <c r="B15" s="328" t="s">
        <v>739</v>
      </c>
      <c r="C15" s="328"/>
      <c r="D15" s="328"/>
      <c r="E15" s="328"/>
      <c r="F15" s="328"/>
      <c r="G15" s="328"/>
      <c r="H15" s="329"/>
      <c r="I15" s="67"/>
    </row>
    <row r="16" spans="1:9" x14ac:dyDescent="0.2">
      <c r="A16" s="71"/>
      <c r="B16" s="328"/>
      <c r="C16" s="328"/>
      <c r="D16" s="328"/>
      <c r="E16" s="328"/>
      <c r="F16" s="328"/>
      <c r="G16" s="328"/>
      <c r="H16" s="329"/>
      <c r="I16" s="67"/>
    </row>
    <row r="17" spans="1:9" x14ac:dyDescent="0.2">
      <c r="A17" s="71"/>
      <c r="B17" s="69"/>
      <c r="C17" s="69"/>
      <c r="D17" s="69"/>
      <c r="E17" s="69"/>
      <c r="F17" s="69"/>
      <c r="G17" s="69"/>
      <c r="H17" s="72"/>
      <c r="I17" s="67"/>
    </row>
    <row r="18" spans="1:9" ht="12.75" customHeight="1" x14ac:dyDescent="0.2">
      <c r="A18" s="71"/>
      <c r="B18" s="334" t="s">
        <v>411</v>
      </c>
      <c r="C18" s="334"/>
      <c r="D18" s="334"/>
      <c r="E18" s="334"/>
      <c r="F18" s="334"/>
      <c r="G18" s="334"/>
      <c r="H18" s="335"/>
      <c r="I18" s="67"/>
    </row>
    <row r="19" spans="1:9" x14ac:dyDescent="0.2">
      <c r="A19" s="71"/>
      <c r="B19" s="328" t="s">
        <v>410</v>
      </c>
      <c r="C19" s="328"/>
      <c r="D19" s="328"/>
      <c r="E19" s="328"/>
      <c r="F19" s="328"/>
      <c r="G19" s="328"/>
      <c r="H19" s="329"/>
      <c r="I19" s="67"/>
    </row>
    <row r="20" spans="1:9" x14ac:dyDescent="0.2">
      <c r="A20" s="71"/>
      <c r="B20" s="328"/>
      <c r="C20" s="328"/>
      <c r="D20" s="328"/>
      <c r="E20" s="328"/>
      <c r="F20" s="328"/>
      <c r="G20" s="328"/>
      <c r="H20" s="329"/>
      <c r="I20" s="67"/>
    </row>
    <row r="21" spans="1:9" x14ac:dyDescent="0.2">
      <c r="A21" s="71"/>
      <c r="B21" s="328" t="s">
        <v>409</v>
      </c>
      <c r="C21" s="328"/>
      <c r="D21" s="328"/>
      <c r="E21" s="328"/>
      <c r="F21" s="328"/>
      <c r="G21" s="328"/>
      <c r="H21" s="329"/>
      <c r="I21" s="67"/>
    </row>
    <row r="22" spans="1:9" x14ac:dyDescent="0.2">
      <c r="A22" s="71"/>
      <c r="B22" s="328" t="s">
        <v>408</v>
      </c>
      <c r="C22" s="328"/>
      <c r="D22" s="328"/>
      <c r="E22" s="328"/>
      <c r="F22" s="328"/>
      <c r="G22" s="328"/>
      <c r="H22" s="329"/>
      <c r="I22" s="67"/>
    </row>
    <row r="23" spans="1:9" ht="12" customHeight="1" thickBot="1" x14ac:dyDescent="0.25">
      <c r="A23" s="70"/>
      <c r="B23" s="331"/>
      <c r="C23" s="331"/>
      <c r="D23" s="331"/>
      <c r="E23" s="331"/>
      <c r="F23" s="331"/>
      <c r="G23" s="331"/>
      <c r="H23" s="332"/>
      <c r="I23" s="67"/>
    </row>
    <row r="24" spans="1:9" ht="12" customHeight="1" thickTop="1" x14ac:dyDescent="0.2">
      <c r="A24" s="68"/>
      <c r="B24" s="69"/>
      <c r="C24" s="69"/>
      <c r="D24" s="69"/>
      <c r="E24" s="69"/>
      <c r="F24" s="69"/>
      <c r="G24" s="69"/>
      <c r="H24" s="69"/>
      <c r="I24" s="67"/>
    </row>
    <row r="25" spans="1:9" x14ac:dyDescent="0.2">
      <c r="A25" s="68"/>
      <c r="B25" s="333"/>
      <c r="C25" s="333"/>
      <c r="D25" s="333"/>
      <c r="E25" s="333"/>
      <c r="F25" s="333"/>
      <c r="G25" s="333"/>
      <c r="H25" s="333"/>
      <c r="I25" s="67"/>
    </row>
    <row r="26" spans="1:9" x14ac:dyDescent="0.2">
      <c r="A26" s="68"/>
      <c r="B26" s="328"/>
      <c r="C26" s="328"/>
      <c r="D26" s="328"/>
      <c r="E26" s="328"/>
      <c r="F26" s="328"/>
      <c r="G26" s="328"/>
      <c r="H26" s="328"/>
      <c r="I26" s="67"/>
    </row>
    <row r="27" spans="1:9" x14ac:dyDescent="0.2">
      <c r="A27" s="68"/>
      <c r="I27" s="67"/>
    </row>
    <row r="28" spans="1:9" x14ac:dyDescent="0.2">
      <c r="A28" s="67"/>
      <c r="B28" s="330"/>
      <c r="C28" s="330"/>
      <c r="D28" s="330"/>
      <c r="E28" s="330"/>
      <c r="F28" s="330"/>
      <c r="G28" s="330"/>
      <c r="H28" s="330"/>
      <c r="I28" s="67"/>
    </row>
    <row r="29" spans="1:9" x14ac:dyDescent="0.2">
      <c r="A29" s="67"/>
      <c r="B29" s="67"/>
      <c r="C29" s="67"/>
      <c r="D29" s="67"/>
      <c r="E29" s="67"/>
      <c r="F29" s="67"/>
      <c r="G29" s="67"/>
      <c r="H29" s="67"/>
      <c r="I29" s="67"/>
    </row>
    <row r="35" spans="11:11" x14ac:dyDescent="0.2">
      <c r="K35" s="2"/>
    </row>
  </sheetData>
  <mergeCells count="18">
    <mergeCell ref="B12:H12"/>
    <mergeCell ref="A1:G1"/>
    <mergeCell ref="B11:H11"/>
    <mergeCell ref="B10:H10"/>
    <mergeCell ref="A8:G8"/>
    <mergeCell ref="A7:C7"/>
    <mergeCell ref="B15:H15"/>
    <mergeCell ref="B20:H20"/>
    <mergeCell ref="B25:H25"/>
    <mergeCell ref="B14:H14"/>
    <mergeCell ref="B16:H16"/>
    <mergeCell ref="B18:H18"/>
    <mergeCell ref="B19:H19"/>
    <mergeCell ref="B26:H26"/>
    <mergeCell ref="B21:H21"/>
    <mergeCell ref="B28:H28"/>
    <mergeCell ref="B22:H22"/>
    <mergeCell ref="B23:H23"/>
  </mergeCells>
  <printOptions horizontalCentered="1"/>
  <pageMargins left="0.78740157480314965" right="0.78740157480314965" top="0.98425196850393704" bottom="0.98425196850393704" header="0.51181102362204722" footer="0.51181102362204722"/>
  <pageSetup paperSize="9" firstPageNumber="13" orientation="landscape" useFirstPageNumber="1" r:id="rId1"/>
  <headerFooter alignWithMargins="0"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showGridLines="0" workbookViewId="0">
      <selection sqref="A1:I1"/>
    </sheetView>
  </sheetViews>
  <sheetFormatPr baseColWidth="10" defaultRowHeight="11.25" x14ac:dyDescent="0.25"/>
  <cols>
    <col min="1" max="1" width="9.7109375" style="4" customWidth="1"/>
    <col min="2" max="2" width="30.7109375" style="6" customWidth="1"/>
    <col min="3" max="12" width="12.7109375" style="4" customWidth="1"/>
    <col min="13" max="16384" width="11.42578125" style="4"/>
  </cols>
  <sheetData>
    <row r="1" spans="1:10" ht="12.75" x14ac:dyDescent="0.25">
      <c r="A1" s="243" t="s">
        <v>277</v>
      </c>
      <c r="B1" s="244"/>
      <c r="C1" s="244"/>
      <c r="D1" s="244"/>
      <c r="E1" s="244"/>
      <c r="F1" s="244"/>
      <c r="G1" s="244"/>
      <c r="H1" s="244"/>
      <c r="I1" s="244"/>
      <c r="J1" s="8" t="s">
        <v>276</v>
      </c>
    </row>
    <row r="2" spans="1:10" ht="12.75" x14ac:dyDescent="0.25">
      <c r="A2" s="243" t="s">
        <v>407</v>
      </c>
      <c r="B2" s="244"/>
      <c r="C2" s="244"/>
      <c r="D2" s="244"/>
      <c r="E2" s="244"/>
      <c r="F2" s="244"/>
      <c r="G2" s="244"/>
      <c r="H2" s="244"/>
      <c r="I2" s="244"/>
      <c r="J2" s="8" t="s">
        <v>406</v>
      </c>
    </row>
    <row r="4" spans="1:10" ht="12.75" x14ac:dyDescent="0.25">
      <c r="A4" s="13" t="s">
        <v>9</v>
      </c>
      <c r="B4" s="12" t="s">
        <v>0</v>
      </c>
      <c r="C4" s="346" t="s">
        <v>346</v>
      </c>
      <c r="D4" s="347"/>
      <c r="E4" s="346" t="s">
        <v>16</v>
      </c>
      <c r="F4" s="347"/>
      <c r="G4" s="346" t="s">
        <v>15</v>
      </c>
      <c r="H4" s="347"/>
      <c r="I4" s="346" t="s">
        <v>344</v>
      </c>
      <c r="J4" s="347"/>
    </row>
    <row r="5" spans="1:10" ht="12.75" x14ac:dyDescent="0.25">
      <c r="A5" s="32"/>
      <c r="B5" s="61"/>
      <c r="C5" s="348" t="s">
        <v>343</v>
      </c>
      <c r="D5" s="349"/>
      <c r="E5" s="348"/>
      <c r="F5" s="349"/>
      <c r="G5" s="348" t="s">
        <v>342</v>
      </c>
      <c r="H5" s="349"/>
      <c r="I5" s="348" t="s">
        <v>405</v>
      </c>
      <c r="J5" s="349"/>
    </row>
    <row r="6" spans="1:10" x14ac:dyDescent="0.25">
      <c r="A6" s="31"/>
      <c r="B6" s="3"/>
      <c r="C6" s="10" t="s">
        <v>2</v>
      </c>
      <c r="D6" s="10" t="s">
        <v>1</v>
      </c>
      <c r="E6" s="10" t="s">
        <v>2</v>
      </c>
      <c r="F6" s="10" t="s">
        <v>1</v>
      </c>
      <c r="G6" s="10" t="s">
        <v>2</v>
      </c>
      <c r="H6" s="10" t="s">
        <v>1</v>
      </c>
      <c r="I6" s="10" t="s">
        <v>2</v>
      </c>
      <c r="J6" s="10" t="s">
        <v>1</v>
      </c>
    </row>
    <row r="7" spans="1:10" x14ac:dyDescent="0.25">
      <c r="A7" s="50" t="s">
        <v>404</v>
      </c>
      <c r="B7" s="49" t="s">
        <v>339</v>
      </c>
      <c r="C7" s="37">
        <v>1855093610</v>
      </c>
      <c r="D7" s="37">
        <v>6921242</v>
      </c>
      <c r="E7" s="37">
        <v>330759566</v>
      </c>
      <c r="F7" s="37">
        <v>954654</v>
      </c>
      <c r="G7" s="37">
        <v>1524213895</v>
      </c>
      <c r="H7" s="37">
        <v>5966588</v>
      </c>
      <c r="I7" s="37">
        <v>120149</v>
      </c>
      <c r="J7" s="37">
        <v>0</v>
      </c>
    </row>
    <row r="8" spans="1:10" x14ac:dyDescent="0.25">
      <c r="A8" s="59" t="s">
        <v>403</v>
      </c>
      <c r="B8" s="58" t="s">
        <v>337</v>
      </c>
      <c r="C8" s="57">
        <v>112959063</v>
      </c>
      <c r="D8" s="57">
        <v>5608593</v>
      </c>
      <c r="E8" s="57">
        <v>44072989</v>
      </c>
      <c r="F8" s="57">
        <v>0</v>
      </c>
      <c r="G8" s="57">
        <v>68883109</v>
      </c>
      <c r="H8" s="57">
        <v>5608593</v>
      </c>
      <c r="I8" s="57">
        <v>2965</v>
      </c>
      <c r="J8" s="57">
        <v>0</v>
      </c>
    </row>
    <row r="9" spans="1:10" x14ac:dyDescent="0.25">
      <c r="A9" s="59" t="s">
        <v>402</v>
      </c>
      <c r="B9" s="58" t="s">
        <v>335</v>
      </c>
      <c r="C9" s="57">
        <v>2130000</v>
      </c>
      <c r="D9" s="57">
        <v>0</v>
      </c>
      <c r="E9" s="57">
        <v>749105</v>
      </c>
      <c r="F9" s="57">
        <v>0</v>
      </c>
      <c r="G9" s="57">
        <v>1380895</v>
      </c>
      <c r="H9" s="57">
        <v>0</v>
      </c>
      <c r="I9" s="57">
        <v>0</v>
      </c>
      <c r="J9" s="57">
        <v>0</v>
      </c>
    </row>
    <row r="10" spans="1:10" x14ac:dyDescent="0.25">
      <c r="A10" s="59" t="s">
        <v>401</v>
      </c>
      <c r="B10" s="58" t="s">
        <v>333</v>
      </c>
      <c r="C10" s="57">
        <v>731322</v>
      </c>
      <c r="D10" s="57">
        <v>0</v>
      </c>
      <c r="E10" s="57">
        <v>136820</v>
      </c>
      <c r="F10" s="57">
        <v>0</v>
      </c>
      <c r="G10" s="57">
        <v>586322</v>
      </c>
      <c r="H10" s="57">
        <v>0</v>
      </c>
      <c r="I10" s="57">
        <v>8180</v>
      </c>
      <c r="J10" s="57">
        <v>0</v>
      </c>
    </row>
    <row r="11" spans="1:10" ht="22.5" x14ac:dyDescent="0.25">
      <c r="A11" s="59" t="s">
        <v>400</v>
      </c>
      <c r="B11" s="58" t="s">
        <v>331</v>
      </c>
      <c r="C11" s="57">
        <v>722180064</v>
      </c>
      <c r="D11" s="57">
        <v>0</v>
      </c>
      <c r="E11" s="57">
        <v>20617231</v>
      </c>
      <c r="F11" s="57">
        <v>0</v>
      </c>
      <c r="G11" s="57">
        <v>701562803</v>
      </c>
      <c r="H11" s="57">
        <v>0</v>
      </c>
      <c r="I11" s="57">
        <v>30</v>
      </c>
      <c r="J11" s="57">
        <v>0</v>
      </c>
    </row>
    <row r="12" spans="1:10" x14ac:dyDescent="0.25">
      <c r="A12" s="59" t="s">
        <v>399</v>
      </c>
      <c r="B12" s="58" t="s">
        <v>329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</row>
    <row r="13" spans="1:10" x14ac:dyDescent="0.25">
      <c r="A13" s="59" t="s">
        <v>398</v>
      </c>
      <c r="B13" s="58" t="s">
        <v>327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</row>
    <row r="14" spans="1:10" x14ac:dyDescent="0.25">
      <c r="A14" s="59" t="s">
        <v>397</v>
      </c>
      <c r="B14" s="58" t="s">
        <v>325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</row>
    <row r="15" spans="1:10" ht="22.5" x14ac:dyDescent="0.25">
      <c r="A15" s="59" t="s">
        <v>396</v>
      </c>
      <c r="B15" s="58" t="s">
        <v>319</v>
      </c>
      <c r="C15" s="57">
        <v>46989</v>
      </c>
      <c r="D15" s="57">
        <v>0</v>
      </c>
      <c r="E15" s="57">
        <v>0</v>
      </c>
      <c r="F15" s="57">
        <v>0</v>
      </c>
      <c r="G15" s="57">
        <v>46989</v>
      </c>
      <c r="H15" s="57">
        <v>0</v>
      </c>
      <c r="I15" s="57">
        <v>0</v>
      </c>
      <c r="J15" s="57">
        <v>0</v>
      </c>
    </row>
    <row r="16" spans="1:10" x14ac:dyDescent="0.25">
      <c r="A16" s="59" t="s">
        <v>395</v>
      </c>
      <c r="B16" s="58" t="s">
        <v>317</v>
      </c>
      <c r="C16" s="57">
        <v>588217859</v>
      </c>
      <c r="D16" s="57">
        <v>0</v>
      </c>
      <c r="E16" s="57">
        <v>154621637</v>
      </c>
      <c r="F16" s="57">
        <v>0</v>
      </c>
      <c r="G16" s="57">
        <v>433596173</v>
      </c>
      <c r="H16" s="57">
        <v>0</v>
      </c>
      <c r="I16" s="57">
        <v>49</v>
      </c>
      <c r="J16" s="57">
        <v>0</v>
      </c>
    </row>
    <row r="17" spans="1:10" x14ac:dyDescent="0.25">
      <c r="A17" s="59" t="s">
        <v>394</v>
      </c>
      <c r="B17" s="58" t="s">
        <v>315</v>
      </c>
      <c r="C17" s="57">
        <v>400074898</v>
      </c>
      <c r="D17" s="57">
        <v>0</v>
      </c>
      <c r="E17" s="57">
        <v>103208711</v>
      </c>
      <c r="F17" s="57">
        <v>0</v>
      </c>
      <c r="G17" s="57">
        <v>296838072</v>
      </c>
      <c r="H17" s="57">
        <v>0</v>
      </c>
      <c r="I17" s="57">
        <v>28115</v>
      </c>
      <c r="J17" s="57">
        <v>0</v>
      </c>
    </row>
    <row r="18" spans="1:10" x14ac:dyDescent="0.25">
      <c r="A18" s="60" t="s">
        <v>393</v>
      </c>
      <c r="B18" s="29" t="s">
        <v>313</v>
      </c>
      <c r="C18" s="28">
        <v>28753415</v>
      </c>
      <c r="D18" s="28">
        <v>1312649</v>
      </c>
      <c r="E18" s="28">
        <v>7353073</v>
      </c>
      <c r="F18" s="28">
        <v>954654</v>
      </c>
      <c r="G18" s="28">
        <v>21319532</v>
      </c>
      <c r="H18" s="28">
        <v>357995</v>
      </c>
      <c r="I18" s="28">
        <v>80810</v>
      </c>
      <c r="J18" s="28">
        <v>0</v>
      </c>
    </row>
    <row r="19" spans="1:10" x14ac:dyDescent="0.25">
      <c r="A19" s="50" t="s">
        <v>392</v>
      </c>
      <c r="B19" s="49" t="s">
        <v>311</v>
      </c>
      <c r="C19" s="37">
        <v>28956140</v>
      </c>
      <c r="D19" s="37">
        <v>1612155202</v>
      </c>
      <c r="E19" s="37">
        <v>28810260</v>
      </c>
      <c r="F19" s="37">
        <v>431721727</v>
      </c>
      <c r="G19" s="37">
        <v>0</v>
      </c>
      <c r="H19" s="37">
        <v>1180830870</v>
      </c>
      <c r="I19" s="37">
        <v>145880</v>
      </c>
      <c r="J19" s="37">
        <v>-397395</v>
      </c>
    </row>
    <row r="20" spans="1:10" x14ac:dyDescent="0.25">
      <c r="A20" s="59" t="s">
        <v>391</v>
      </c>
      <c r="B20" s="58" t="s">
        <v>390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</row>
    <row r="21" spans="1:10" x14ac:dyDescent="0.25">
      <c r="A21" s="59" t="s">
        <v>389</v>
      </c>
      <c r="B21" s="58" t="s">
        <v>305</v>
      </c>
      <c r="C21" s="57">
        <v>0</v>
      </c>
      <c r="D21" s="57">
        <v>1586405107</v>
      </c>
      <c r="E21" s="57">
        <v>0</v>
      </c>
      <c r="F21" s="57">
        <v>405971632</v>
      </c>
      <c r="G21" s="57">
        <v>0</v>
      </c>
      <c r="H21" s="57">
        <v>1180830870</v>
      </c>
      <c r="I21" s="57">
        <v>0</v>
      </c>
      <c r="J21" s="57">
        <v>-397395</v>
      </c>
    </row>
    <row r="22" spans="1:10" ht="22.5" x14ac:dyDescent="0.25">
      <c r="A22" s="59" t="s">
        <v>388</v>
      </c>
      <c r="B22" s="58" t="s">
        <v>387</v>
      </c>
      <c r="C22" s="57">
        <v>4250000</v>
      </c>
      <c r="D22" s="57">
        <v>0</v>
      </c>
      <c r="E22" s="57">
        <v>4104120</v>
      </c>
      <c r="F22" s="57">
        <v>0</v>
      </c>
      <c r="G22" s="57">
        <v>0</v>
      </c>
      <c r="H22" s="57">
        <v>0</v>
      </c>
      <c r="I22" s="57">
        <v>145880</v>
      </c>
      <c r="J22" s="57">
        <v>0</v>
      </c>
    </row>
    <row r="23" spans="1:10" x14ac:dyDescent="0.25">
      <c r="A23" s="59" t="s">
        <v>386</v>
      </c>
      <c r="B23" s="58" t="s">
        <v>385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</row>
    <row r="24" spans="1:10" x14ac:dyDescent="0.25">
      <c r="A24" s="56" t="s">
        <v>384</v>
      </c>
      <c r="B24" s="55" t="s">
        <v>383</v>
      </c>
      <c r="C24" s="53">
        <v>0</v>
      </c>
      <c r="D24" s="53">
        <v>0</v>
      </c>
      <c r="E24" s="53">
        <v>0</v>
      </c>
      <c r="F24" s="53">
        <v>0</v>
      </c>
      <c r="G24" s="54">
        <v>0</v>
      </c>
      <c r="H24" s="54">
        <v>0</v>
      </c>
      <c r="I24" s="53">
        <v>0</v>
      </c>
      <c r="J24" s="53">
        <v>0</v>
      </c>
    </row>
    <row r="25" spans="1:10" x14ac:dyDescent="0.25">
      <c r="A25" s="52" t="s">
        <v>382</v>
      </c>
      <c r="B25" s="35" t="s">
        <v>297</v>
      </c>
      <c r="C25" s="34">
        <v>24706140</v>
      </c>
      <c r="D25" s="34">
        <v>25750095</v>
      </c>
      <c r="E25" s="34">
        <v>24706140</v>
      </c>
      <c r="F25" s="34">
        <v>25750095</v>
      </c>
      <c r="G25" s="51">
        <v>0</v>
      </c>
      <c r="H25" s="51">
        <v>0</v>
      </c>
      <c r="I25" s="34">
        <v>0</v>
      </c>
      <c r="J25" s="34">
        <v>0</v>
      </c>
    </row>
    <row r="26" spans="1:10" x14ac:dyDescent="0.25">
      <c r="A26" s="50" t="s">
        <v>296</v>
      </c>
      <c r="B26" s="49" t="s">
        <v>295</v>
      </c>
      <c r="C26" s="48">
        <v>0</v>
      </c>
      <c r="D26" s="37">
        <v>62623572</v>
      </c>
      <c r="E26" s="48">
        <v>0</v>
      </c>
      <c r="F26" s="37">
        <v>0</v>
      </c>
      <c r="G26" s="48">
        <v>0</v>
      </c>
      <c r="H26" s="37">
        <v>0</v>
      </c>
      <c r="I26" s="48">
        <v>0</v>
      </c>
      <c r="J26" s="37">
        <v>956045</v>
      </c>
    </row>
    <row r="27" spans="1:10" ht="21" x14ac:dyDescent="0.25">
      <c r="A27" s="66" t="s">
        <v>381</v>
      </c>
      <c r="B27" s="65" t="s">
        <v>380</v>
      </c>
      <c r="C27" s="63">
        <v>0</v>
      </c>
      <c r="D27" s="64">
        <v>61667527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</row>
    <row r="28" spans="1:10" ht="21" x14ac:dyDescent="0.25">
      <c r="A28" s="47" t="s">
        <v>379</v>
      </c>
      <c r="B28" s="46" t="s">
        <v>378</v>
      </c>
      <c r="C28" s="44">
        <v>0</v>
      </c>
      <c r="D28" s="45">
        <v>956045</v>
      </c>
      <c r="E28" s="44">
        <v>0</v>
      </c>
      <c r="F28" s="45">
        <v>0</v>
      </c>
      <c r="G28" s="44">
        <v>0</v>
      </c>
      <c r="H28" s="45">
        <v>0</v>
      </c>
      <c r="I28" s="44">
        <v>0</v>
      </c>
      <c r="J28" s="45">
        <v>956045</v>
      </c>
    </row>
    <row r="29" spans="1:10" ht="22.5" x14ac:dyDescent="0.25">
      <c r="A29" s="50" t="s">
        <v>377</v>
      </c>
      <c r="B29" s="49" t="s">
        <v>376</v>
      </c>
      <c r="C29" s="48"/>
      <c r="D29" s="37">
        <v>150321597</v>
      </c>
      <c r="E29" s="48">
        <v>0</v>
      </c>
      <c r="F29" s="37">
        <v>0</v>
      </c>
      <c r="G29" s="48">
        <v>0</v>
      </c>
      <c r="H29" s="48">
        <v>0</v>
      </c>
      <c r="I29" s="48">
        <v>0</v>
      </c>
      <c r="J29" s="37">
        <v>0</v>
      </c>
    </row>
    <row r="30" spans="1:10" ht="12.75" x14ac:dyDescent="0.25">
      <c r="A30" s="236" t="s">
        <v>292</v>
      </c>
      <c r="B30" s="237"/>
      <c r="C30" s="37">
        <v>1884049750</v>
      </c>
      <c r="D30" s="37">
        <v>1681700016</v>
      </c>
      <c r="E30" s="37">
        <v>359569826</v>
      </c>
      <c r="F30" s="37">
        <v>432676381</v>
      </c>
      <c r="G30" s="37">
        <v>1524213895</v>
      </c>
      <c r="H30" s="37">
        <v>1186797458</v>
      </c>
      <c r="I30" s="37">
        <v>266029</v>
      </c>
      <c r="J30" s="37">
        <v>558650</v>
      </c>
    </row>
    <row r="31" spans="1:10" x14ac:dyDescent="0.25">
      <c r="C31" s="43"/>
      <c r="D31" s="43"/>
      <c r="E31" s="43"/>
      <c r="F31" s="43"/>
      <c r="G31" s="43"/>
      <c r="H31" s="43"/>
      <c r="I31" s="43"/>
      <c r="J31" s="43"/>
    </row>
    <row r="32" spans="1:10" ht="12.75" x14ac:dyDescent="0.25">
      <c r="A32" s="245" t="s">
        <v>375</v>
      </c>
      <c r="B32" s="246"/>
      <c r="C32" s="42">
        <v>0</v>
      </c>
      <c r="D32" s="42">
        <v>202349734</v>
      </c>
      <c r="E32" s="10"/>
      <c r="F32" s="10"/>
      <c r="G32" s="10"/>
      <c r="H32" s="10"/>
      <c r="I32" s="10"/>
      <c r="J32" s="10"/>
    </row>
    <row r="33" spans="1:1" x14ac:dyDescent="0.25">
      <c r="A33" s="41" t="s">
        <v>290</v>
      </c>
    </row>
    <row r="34" spans="1:1" x14ac:dyDescent="0.25">
      <c r="A34" s="41" t="s">
        <v>374</v>
      </c>
    </row>
  </sheetData>
  <mergeCells count="12">
    <mergeCell ref="I4:J4"/>
    <mergeCell ref="I5:J5"/>
    <mergeCell ref="A32:B32"/>
    <mergeCell ref="A30:B30"/>
    <mergeCell ref="A1:I1"/>
    <mergeCell ref="A2:I2"/>
    <mergeCell ref="C4:D4"/>
    <mergeCell ref="C5:D5"/>
    <mergeCell ref="E4:F4"/>
    <mergeCell ref="E5:F5"/>
    <mergeCell ref="G4:H4"/>
    <mergeCell ref="G5:H5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7" firstPageNumber="14" orientation="landscape" useFirstPageNumber="1" r:id="rId1"/>
  <headerFoot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workbookViewId="0">
      <selection activeCell="A4" sqref="A4:J4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9" ht="12.75" x14ac:dyDescent="0.25">
      <c r="A1" s="258" t="s">
        <v>281</v>
      </c>
      <c r="B1" s="244"/>
      <c r="C1" s="244"/>
      <c r="D1" s="244"/>
      <c r="E1" s="244"/>
      <c r="F1" s="244"/>
      <c r="G1" s="244"/>
      <c r="H1" s="244"/>
      <c r="I1" s="8" t="s">
        <v>276</v>
      </c>
    </row>
    <row r="2" spans="1:9" ht="12.75" x14ac:dyDescent="0.25">
      <c r="A2" s="258" t="s">
        <v>373</v>
      </c>
      <c r="B2" s="244"/>
      <c r="C2" s="244"/>
      <c r="D2" s="244"/>
      <c r="E2" s="244"/>
      <c r="F2" s="244"/>
      <c r="G2" s="244"/>
      <c r="H2" s="244"/>
      <c r="I2" s="8" t="s">
        <v>260</v>
      </c>
    </row>
    <row r="4" spans="1:9" ht="12.75" x14ac:dyDescent="0.25">
      <c r="A4" s="306" t="s">
        <v>259</v>
      </c>
      <c r="B4" s="275"/>
      <c r="C4" s="275"/>
      <c r="D4" s="275"/>
      <c r="E4" s="275"/>
      <c r="F4" s="275"/>
      <c r="G4" s="275"/>
      <c r="H4" s="275"/>
      <c r="I4" s="275"/>
    </row>
    <row r="6" spans="1:9" x14ac:dyDescent="0.25">
      <c r="A6" s="356" t="s">
        <v>0</v>
      </c>
      <c r="B6" s="357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8</v>
      </c>
      <c r="I6" s="12" t="s">
        <v>74</v>
      </c>
    </row>
    <row r="7" spans="1:9" ht="33.75" x14ac:dyDescent="0.25">
      <c r="A7" s="358"/>
      <c r="B7" s="358"/>
      <c r="C7" s="3" t="s">
        <v>219</v>
      </c>
      <c r="D7" s="3" t="s">
        <v>218</v>
      </c>
      <c r="E7" s="3" t="s">
        <v>217</v>
      </c>
      <c r="F7" s="3" t="s">
        <v>216</v>
      </c>
      <c r="G7" s="3" t="s">
        <v>215</v>
      </c>
      <c r="H7" s="3" t="s">
        <v>95</v>
      </c>
      <c r="I7" s="3" t="s">
        <v>62</v>
      </c>
    </row>
    <row r="8" spans="1:9" ht="33" customHeight="1" x14ac:dyDescent="0.25">
      <c r="A8" s="350" t="s">
        <v>372</v>
      </c>
      <c r="B8" s="351"/>
    </row>
    <row r="9" spans="1:9" ht="12.75" x14ac:dyDescent="0.25">
      <c r="A9" s="354" t="s">
        <v>271</v>
      </c>
      <c r="B9" s="355"/>
      <c r="C9" s="9"/>
      <c r="D9" s="9"/>
      <c r="E9" s="9"/>
      <c r="F9" s="9"/>
      <c r="G9" s="9"/>
      <c r="H9" s="9"/>
      <c r="I9" s="9">
        <f>SUM($C9:H9)</f>
        <v>0</v>
      </c>
    </row>
    <row r="10" spans="1:9" ht="12.75" x14ac:dyDescent="0.25">
      <c r="A10" s="352" t="s">
        <v>16</v>
      </c>
      <c r="B10" s="353"/>
      <c r="C10" s="28"/>
      <c r="D10" s="28"/>
      <c r="E10" s="28"/>
      <c r="F10" s="28"/>
      <c r="G10" s="28"/>
      <c r="H10" s="28"/>
      <c r="I10" s="28">
        <f>SUM($C10:H10)</f>
        <v>0</v>
      </c>
    </row>
    <row r="11" spans="1:9" ht="12.75" x14ac:dyDescent="0.25">
      <c r="A11" s="352" t="s">
        <v>279</v>
      </c>
      <c r="B11" s="353"/>
      <c r="C11" s="28"/>
      <c r="D11" s="28"/>
      <c r="E11" s="28"/>
      <c r="F11" s="28"/>
      <c r="G11" s="28"/>
      <c r="H11" s="28"/>
      <c r="I11" s="28">
        <f>SUM($C11:H11)</f>
        <v>0</v>
      </c>
    </row>
    <row r="12" spans="1:9" ht="12.75" x14ac:dyDescent="0.25">
      <c r="A12" s="352" t="s">
        <v>285</v>
      </c>
      <c r="B12" s="353"/>
      <c r="C12" s="28"/>
      <c r="D12" s="28"/>
      <c r="E12" s="28"/>
      <c r="F12" s="28"/>
      <c r="G12" s="28"/>
      <c r="H12" s="28"/>
      <c r="I12" s="28">
        <f>SUM($C12:H12)</f>
        <v>0</v>
      </c>
    </row>
    <row r="13" spans="1:9" ht="33" customHeight="1" x14ac:dyDescent="0.25">
      <c r="A13" s="350" t="s">
        <v>371</v>
      </c>
      <c r="B13" s="351"/>
    </row>
    <row r="14" spans="1:9" ht="12.75" x14ac:dyDescent="0.25">
      <c r="A14" s="354" t="s">
        <v>271</v>
      </c>
      <c r="B14" s="355"/>
      <c r="C14" s="9">
        <v>0</v>
      </c>
      <c r="D14" s="9">
        <v>32676085</v>
      </c>
      <c r="E14" s="9">
        <v>43776142</v>
      </c>
      <c r="F14" s="9">
        <v>0</v>
      </c>
      <c r="G14" s="9">
        <v>0</v>
      </c>
      <c r="H14" s="9">
        <v>36506836</v>
      </c>
      <c r="I14" s="9">
        <f>SUM($C14:H14)</f>
        <v>112959063</v>
      </c>
    </row>
    <row r="15" spans="1:9" ht="12.75" x14ac:dyDescent="0.25">
      <c r="A15" s="352" t="s">
        <v>16</v>
      </c>
      <c r="B15" s="353"/>
      <c r="C15" s="28">
        <v>0</v>
      </c>
      <c r="D15" s="28">
        <v>14112140</v>
      </c>
      <c r="E15" s="28">
        <v>11568045</v>
      </c>
      <c r="F15" s="28">
        <v>0</v>
      </c>
      <c r="G15" s="28">
        <v>0</v>
      </c>
      <c r="H15" s="28">
        <v>18392804</v>
      </c>
      <c r="I15" s="28">
        <f>SUM($C15:H15)</f>
        <v>44072989</v>
      </c>
    </row>
    <row r="16" spans="1:9" ht="12.75" x14ac:dyDescent="0.25">
      <c r="A16" s="352" t="s">
        <v>279</v>
      </c>
      <c r="B16" s="353"/>
      <c r="C16" s="28">
        <v>0</v>
      </c>
      <c r="D16" s="28">
        <v>18560980</v>
      </c>
      <c r="E16" s="28">
        <v>32208097</v>
      </c>
      <c r="F16" s="28">
        <v>0</v>
      </c>
      <c r="G16" s="28">
        <v>0</v>
      </c>
      <c r="H16" s="28">
        <v>18114032</v>
      </c>
      <c r="I16" s="28">
        <f>SUM($C16:H16)</f>
        <v>68883109</v>
      </c>
    </row>
    <row r="17" spans="1:9" ht="12.75" x14ac:dyDescent="0.25">
      <c r="A17" s="352" t="s">
        <v>285</v>
      </c>
      <c r="B17" s="353"/>
      <c r="C17" s="28">
        <v>0</v>
      </c>
      <c r="D17" s="28">
        <v>2965</v>
      </c>
      <c r="E17" s="28">
        <v>0</v>
      </c>
      <c r="F17" s="28">
        <v>0</v>
      </c>
      <c r="G17" s="28">
        <v>0</v>
      </c>
      <c r="H17" s="28">
        <v>0</v>
      </c>
      <c r="I17" s="28">
        <f>SUM($C17:H17)</f>
        <v>2965</v>
      </c>
    </row>
    <row r="18" spans="1:9" ht="33" customHeight="1" x14ac:dyDescent="0.25">
      <c r="A18" s="350" t="s">
        <v>370</v>
      </c>
      <c r="B18" s="351"/>
    </row>
    <row r="19" spans="1:9" ht="12.75" x14ac:dyDescent="0.25">
      <c r="A19" s="354" t="s">
        <v>271</v>
      </c>
      <c r="B19" s="355"/>
      <c r="C19" s="9">
        <v>5608593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f>SUM($C19:H19)</f>
        <v>5608593</v>
      </c>
    </row>
    <row r="20" spans="1:9" ht="12.75" x14ac:dyDescent="0.25">
      <c r="A20" s="352" t="s">
        <v>16</v>
      </c>
      <c r="B20" s="353"/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f>SUM($C20:H20)</f>
        <v>0</v>
      </c>
    </row>
    <row r="21" spans="1:9" ht="12.75" x14ac:dyDescent="0.25">
      <c r="A21" s="352" t="s">
        <v>279</v>
      </c>
      <c r="B21" s="353"/>
      <c r="C21" s="28">
        <v>5608593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f>SUM($C21:H21)</f>
        <v>5608593</v>
      </c>
    </row>
    <row r="22" spans="1:9" ht="12.75" x14ac:dyDescent="0.25">
      <c r="A22" s="352" t="s">
        <v>285</v>
      </c>
      <c r="B22" s="353"/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f>SUM($C22:H22)</f>
        <v>0</v>
      </c>
    </row>
    <row r="23" spans="1:9" ht="33" customHeight="1" x14ac:dyDescent="0.25">
      <c r="A23" s="350" t="s">
        <v>369</v>
      </c>
      <c r="B23" s="351"/>
    </row>
    <row r="24" spans="1:9" x14ac:dyDescent="0.25">
      <c r="A24" s="7"/>
      <c r="B24" s="7"/>
      <c r="C24" s="7"/>
      <c r="D24" s="7"/>
      <c r="E24" s="7"/>
      <c r="F24" s="7"/>
      <c r="G24" s="7"/>
      <c r="H24" s="7"/>
      <c r="I24" s="7"/>
    </row>
  </sheetData>
  <mergeCells count="20">
    <mergeCell ref="A8:B8"/>
    <mergeCell ref="A6:B7"/>
    <mergeCell ref="A1:H1"/>
    <mergeCell ref="A2:H2"/>
    <mergeCell ref="A4:I4"/>
    <mergeCell ref="A13:B13"/>
    <mergeCell ref="A12:B12"/>
    <mergeCell ref="A11:B11"/>
    <mergeCell ref="A10:B10"/>
    <mergeCell ref="A9:B9"/>
    <mergeCell ref="A18:B18"/>
    <mergeCell ref="A17:B17"/>
    <mergeCell ref="A16:B16"/>
    <mergeCell ref="A15:B15"/>
    <mergeCell ref="A14:B14"/>
    <mergeCell ref="A23:B23"/>
    <mergeCell ref="A22:B22"/>
    <mergeCell ref="A21:B21"/>
    <mergeCell ref="A20:B20"/>
    <mergeCell ref="A19:B19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5" pageOrder="overThenDown" orientation="landscape" useFirstPageNumber="1" r:id="rId1"/>
  <headerFoot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workbookViewId="0">
      <selection activeCell="A4" sqref="A4:J4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9" ht="12.75" x14ac:dyDescent="0.25">
      <c r="A1" s="258" t="s">
        <v>281</v>
      </c>
      <c r="B1" s="244"/>
      <c r="C1" s="244"/>
      <c r="D1" s="244"/>
      <c r="E1" s="244"/>
      <c r="F1" s="244"/>
      <c r="G1" s="244"/>
      <c r="H1" s="244"/>
      <c r="I1" s="8" t="s">
        <v>276</v>
      </c>
    </row>
    <row r="2" spans="1:9" ht="12.75" x14ac:dyDescent="0.25">
      <c r="A2" s="258" t="s">
        <v>373</v>
      </c>
      <c r="B2" s="244"/>
      <c r="C2" s="244"/>
      <c r="D2" s="244"/>
      <c r="E2" s="244"/>
      <c r="F2" s="244"/>
      <c r="G2" s="244"/>
      <c r="H2" s="244"/>
      <c r="I2" s="8" t="s">
        <v>255</v>
      </c>
    </row>
    <row r="4" spans="1:9" ht="12.75" x14ac:dyDescent="0.25">
      <c r="A4" s="306" t="s">
        <v>254</v>
      </c>
      <c r="B4" s="275"/>
      <c r="C4" s="275"/>
      <c r="D4" s="275"/>
      <c r="E4" s="275"/>
      <c r="F4" s="275"/>
      <c r="G4" s="275"/>
      <c r="H4" s="275"/>
      <c r="I4" s="275"/>
    </row>
    <row r="6" spans="1:9" x14ac:dyDescent="0.25">
      <c r="A6" s="356" t="s">
        <v>0</v>
      </c>
      <c r="B6" s="357"/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8</v>
      </c>
      <c r="I6" s="12" t="s">
        <v>74</v>
      </c>
    </row>
    <row r="7" spans="1:9" ht="22.5" x14ac:dyDescent="0.25">
      <c r="A7" s="358"/>
      <c r="B7" s="358"/>
      <c r="C7" s="3" t="s">
        <v>72</v>
      </c>
      <c r="D7" s="3" t="s">
        <v>164</v>
      </c>
      <c r="E7" s="3" t="s">
        <v>163</v>
      </c>
      <c r="F7" s="3" t="s">
        <v>163</v>
      </c>
      <c r="G7" s="3" t="s">
        <v>162</v>
      </c>
      <c r="H7" s="3" t="s">
        <v>95</v>
      </c>
      <c r="I7" s="3" t="s">
        <v>62</v>
      </c>
    </row>
    <row r="8" spans="1:9" ht="33" customHeight="1" x14ac:dyDescent="0.25">
      <c r="A8" s="350" t="s">
        <v>372</v>
      </c>
      <c r="B8" s="351"/>
    </row>
    <row r="9" spans="1:9" ht="12.75" x14ac:dyDescent="0.25">
      <c r="A9" s="354" t="s">
        <v>271</v>
      </c>
      <c r="B9" s="355"/>
      <c r="C9" s="9"/>
      <c r="D9" s="9"/>
      <c r="E9" s="9"/>
      <c r="F9" s="9"/>
      <c r="G9" s="9"/>
      <c r="H9" s="9"/>
      <c r="I9" s="9">
        <f>SUM($C9:H9)</f>
        <v>0</v>
      </c>
    </row>
    <row r="10" spans="1:9" ht="12.75" x14ac:dyDescent="0.25">
      <c r="A10" s="352" t="s">
        <v>16</v>
      </c>
      <c r="B10" s="353"/>
      <c r="C10" s="28"/>
      <c r="D10" s="28"/>
      <c r="E10" s="28"/>
      <c r="F10" s="28"/>
      <c r="G10" s="28"/>
      <c r="H10" s="28"/>
      <c r="I10" s="28">
        <f>SUM($C10:H10)</f>
        <v>0</v>
      </c>
    </row>
    <row r="11" spans="1:9" ht="12.75" x14ac:dyDescent="0.25">
      <c r="A11" s="352" t="s">
        <v>279</v>
      </c>
      <c r="B11" s="353"/>
      <c r="C11" s="28"/>
      <c r="D11" s="28"/>
      <c r="E11" s="28"/>
      <c r="F11" s="28"/>
      <c r="G11" s="28"/>
      <c r="H11" s="28"/>
      <c r="I11" s="28">
        <f>SUM($C11:H11)</f>
        <v>0</v>
      </c>
    </row>
    <row r="12" spans="1:9" ht="12.75" x14ac:dyDescent="0.25">
      <c r="A12" s="352" t="s">
        <v>285</v>
      </c>
      <c r="B12" s="353"/>
      <c r="C12" s="28"/>
      <c r="D12" s="28"/>
      <c r="E12" s="28"/>
      <c r="F12" s="28"/>
      <c r="G12" s="28"/>
      <c r="H12" s="28"/>
      <c r="I12" s="28">
        <f>SUM($C12:H12)</f>
        <v>0</v>
      </c>
    </row>
    <row r="13" spans="1:9" ht="33" customHeight="1" x14ac:dyDescent="0.25">
      <c r="A13" s="350" t="s">
        <v>371</v>
      </c>
      <c r="B13" s="351"/>
    </row>
    <row r="14" spans="1:9" ht="12.75" x14ac:dyDescent="0.25">
      <c r="A14" s="354" t="s">
        <v>271</v>
      </c>
      <c r="B14" s="355"/>
      <c r="C14" s="9">
        <v>0</v>
      </c>
      <c r="D14" s="9">
        <v>0</v>
      </c>
      <c r="E14" s="9">
        <v>0</v>
      </c>
      <c r="F14" s="9">
        <v>2130000</v>
      </c>
      <c r="G14" s="9">
        <v>0</v>
      </c>
      <c r="H14" s="9">
        <v>0</v>
      </c>
      <c r="I14" s="9">
        <f>SUM($C14:H14)</f>
        <v>2130000</v>
      </c>
    </row>
    <row r="15" spans="1:9" ht="12.75" x14ac:dyDescent="0.25">
      <c r="A15" s="352" t="s">
        <v>16</v>
      </c>
      <c r="B15" s="353"/>
      <c r="C15" s="28">
        <v>0</v>
      </c>
      <c r="D15" s="28">
        <v>0</v>
      </c>
      <c r="E15" s="28">
        <v>0</v>
      </c>
      <c r="F15" s="28">
        <v>749105</v>
      </c>
      <c r="G15" s="28">
        <v>0</v>
      </c>
      <c r="H15" s="28">
        <v>0</v>
      </c>
      <c r="I15" s="28">
        <f>SUM($C15:H15)</f>
        <v>749105</v>
      </c>
    </row>
    <row r="16" spans="1:9" ht="12.75" x14ac:dyDescent="0.25">
      <c r="A16" s="352" t="s">
        <v>279</v>
      </c>
      <c r="B16" s="353"/>
      <c r="C16" s="28">
        <v>0</v>
      </c>
      <c r="D16" s="28">
        <v>0</v>
      </c>
      <c r="E16" s="28">
        <v>0</v>
      </c>
      <c r="F16" s="28">
        <v>1380895</v>
      </c>
      <c r="G16" s="28">
        <v>0</v>
      </c>
      <c r="H16" s="28">
        <v>0</v>
      </c>
      <c r="I16" s="28">
        <f>SUM($C16:H16)</f>
        <v>1380895</v>
      </c>
    </row>
    <row r="17" spans="1:9" ht="12.75" x14ac:dyDescent="0.25">
      <c r="A17" s="352" t="s">
        <v>285</v>
      </c>
      <c r="B17" s="353"/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f>SUM($C17:H17)</f>
        <v>0</v>
      </c>
    </row>
    <row r="18" spans="1:9" ht="33" customHeight="1" x14ac:dyDescent="0.25">
      <c r="A18" s="350" t="s">
        <v>370</v>
      </c>
      <c r="B18" s="351"/>
    </row>
    <row r="19" spans="1:9" ht="12.75" x14ac:dyDescent="0.25">
      <c r="A19" s="354" t="s">
        <v>271</v>
      </c>
      <c r="B19" s="355"/>
      <c r="C19" s="9"/>
      <c r="D19" s="9"/>
      <c r="E19" s="9"/>
      <c r="F19" s="9"/>
      <c r="G19" s="9"/>
      <c r="H19" s="9"/>
      <c r="I19" s="9">
        <f>SUM($C19:H19)</f>
        <v>0</v>
      </c>
    </row>
    <row r="20" spans="1:9" ht="12.75" x14ac:dyDescent="0.25">
      <c r="A20" s="352" t="s">
        <v>16</v>
      </c>
      <c r="B20" s="353"/>
      <c r="C20" s="28"/>
      <c r="D20" s="28"/>
      <c r="E20" s="28"/>
      <c r="F20" s="28"/>
      <c r="G20" s="28"/>
      <c r="H20" s="28"/>
      <c r="I20" s="28">
        <f>SUM($C20:H20)</f>
        <v>0</v>
      </c>
    </row>
    <row r="21" spans="1:9" ht="12.75" x14ac:dyDescent="0.25">
      <c r="A21" s="352" t="s">
        <v>279</v>
      </c>
      <c r="B21" s="353"/>
      <c r="C21" s="28"/>
      <c r="D21" s="28"/>
      <c r="E21" s="28"/>
      <c r="F21" s="28"/>
      <c r="G21" s="28"/>
      <c r="H21" s="28"/>
      <c r="I21" s="28">
        <f>SUM($C21:H21)</f>
        <v>0</v>
      </c>
    </row>
    <row r="22" spans="1:9" ht="12.75" x14ac:dyDescent="0.25">
      <c r="A22" s="352" t="s">
        <v>285</v>
      </c>
      <c r="B22" s="353"/>
      <c r="C22" s="28"/>
      <c r="D22" s="28"/>
      <c r="E22" s="28"/>
      <c r="F22" s="28"/>
      <c r="G22" s="28"/>
      <c r="H22" s="28"/>
      <c r="I22" s="28">
        <f>SUM($C22:H22)</f>
        <v>0</v>
      </c>
    </row>
    <row r="23" spans="1:9" ht="33" customHeight="1" x14ac:dyDescent="0.25">
      <c r="A23" s="350" t="s">
        <v>369</v>
      </c>
      <c r="B23" s="351"/>
    </row>
    <row r="24" spans="1:9" x14ac:dyDescent="0.25">
      <c r="A24" s="7"/>
      <c r="B24" s="7"/>
      <c r="C24" s="7"/>
      <c r="D24" s="7"/>
      <c r="E24" s="7"/>
      <c r="F24" s="7"/>
      <c r="G24" s="7"/>
      <c r="H24" s="7"/>
      <c r="I24" s="7"/>
    </row>
  </sheetData>
  <mergeCells count="20">
    <mergeCell ref="A8:B8"/>
    <mergeCell ref="A6:B7"/>
    <mergeCell ref="A1:H1"/>
    <mergeCell ref="A2:H2"/>
    <mergeCell ref="A4:I4"/>
    <mergeCell ref="A13:B13"/>
    <mergeCell ref="A12:B12"/>
    <mergeCell ref="A11:B11"/>
    <mergeCell ref="A10:B10"/>
    <mergeCell ref="A9:B9"/>
    <mergeCell ref="A18:B18"/>
    <mergeCell ref="A17:B17"/>
    <mergeCell ref="A16:B16"/>
    <mergeCell ref="A15:B15"/>
    <mergeCell ref="A14:B14"/>
    <mergeCell ref="A23:B23"/>
    <mergeCell ref="A22:B22"/>
    <mergeCell ref="A21:B21"/>
    <mergeCell ref="A20:B20"/>
    <mergeCell ref="A19:B19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6" pageOrder="overThenDown" orientation="landscape" useFirstPageNumber="1" r:id="rId1"/>
  <headerFoot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workbookViewId="0">
      <selection activeCell="A4" sqref="A4:P4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281</v>
      </c>
      <c r="B1" s="244"/>
      <c r="C1" s="244"/>
      <c r="D1" s="244"/>
      <c r="E1" s="244"/>
      <c r="F1" s="244"/>
      <c r="G1" s="244"/>
      <c r="H1" s="244"/>
      <c r="I1" s="8" t="s">
        <v>276</v>
      </c>
      <c r="J1" s="359" t="s">
        <v>281</v>
      </c>
      <c r="K1" s="244"/>
      <c r="L1" s="244"/>
      <c r="M1" s="244"/>
      <c r="N1" s="244"/>
      <c r="O1" s="244"/>
      <c r="P1" s="8" t="s">
        <v>276</v>
      </c>
    </row>
    <row r="2" spans="1:16" ht="12.75" x14ac:dyDescent="0.25">
      <c r="A2" s="258" t="s">
        <v>373</v>
      </c>
      <c r="B2" s="244"/>
      <c r="C2" s="244"/>
      <c r="D2" s="244"/>
      <c r="E2" s="244"/>
      <c r="F2" s="244"/>
      <c r="G2" s="244"/>
      <c r="H2" s="244"/>
      <c r="I2" s="8" t="s">
        <v>252</v>
      </c>
      <c r="J2" s="359" t="s">
        <v>373</v>
      </c>
      <c r="K2" s="244"/>
      <c r="L2" s="244"/>
      <c r="M2" s="244"/>
      <c r="N2" s="244"/>
      <c r="O2" s="244"/>
      <c r="P2" s="8" t="s">
        <v>252</v>
      </c>
    </row>
    <row r="4" spans="1:16" ht="12.75" x14ac:dyDescent="0.25">
      <c r="A4" s="306" t="s">
        <v>251</v>
      </c>
      <c r="B4" s="275"/>
      <c r="C4" s="275"/>
      <c r="D4" s="275"/>
      <c r="E4" s="275"/>
      <c r="F4" s="275"/>
      <c r="G4" s="275"/>
      <c r="H4" s="275"/>
      <c r="I4" s="275"/>
      <c r="J4" s="306" t="s">
        <v>251</v>
      </c>
      <c r="K4" s="275"/>
      <c r="L4" s="275"/>
      <c r="M4" s="275"/>
      <c r="N4" s="275"/>
      <c r="O4" s="275"/>
      <c r="P4" s="275"/>
    </row>
    <row r="6" spans="1:16" x14ac:dyDescent="0.25">
      <c r="A6" s="356" t="s">
        <v>0</v>
      </c>
      <c r="B6" s="357"/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7</v>
      </c>
      <c r="I6" s="12">
        <v>8</v>
      </c>
      <c r="J6" s="12" t="s">
        <v>74</v>
      </c>
    </row>
    <row r="7" spans="1:16" ht="22.5" x14ac:dyDescent="0.25">
      <c r="A7" s="358"/>
      <c r="B7" s="358"/>
      <c r="C7" s="3" t="s">
        <v>72</v>
      </c>
      <c r="D7" s="3" t="s">
        <v>159</v>
      </c>
      <c r="E7" s="3" t="s">
        <v>158</v>
      </c>
      <c r="F7" s="3" t="s">
        <v>157</v>
      </c>
      <c r="G7" s="3" t="s">
        <v>156</v>
      </c>
      <c r="H7" s="3" t="s">
        <v>63</v>
      </c>
      <c r="I7" s="3" t="s">
        <v>95</v>
      </c>
      <c r="J7" s="3" t="s">
        <v>62</v>
      </c>
    </row>
    <row r="8" spans="1:16" ht="33" customHeight="1" x14ac:dyDescent="0.25">
      <c r="A8" s="350" t="s">
        <v>372</v>
      </c>
      <c r="B8" s="351"/>
    </row>
    <row r="9" spans="1:16" ht="12.75" x14ac:dyDescent="0.25">
      <c r="A9" s="354" t="s">
        <v>271</v>
      </c>
      <c r="B9" s="355"/>
      <c r="C9" s="9"/>
      <c r="D9" s="9"/>
      <c r="E9" s="9"/>
      <c r="F9" s="9"/>
      <c r="G9" s="9"/>
      <c r="H9" s="9"/>
      <c r="I9" s="9"/>
      <c r="J9" s="9">
        <f>SUM($C9:I9)</f>
        <v>0</v>
      </c>
    </row>
    <row r="10" spans="1:16" ht="12.75" x14ac:dyDescent="0.25">
      <c r="A10" s="352" t="s">
        <v>16</v>
      </c>
      <c r="B10" s="353"/>
      <c r="C10" s="28"/>
      <c r="D10" s="28"/>
      <c r="E10" s="28"/>
      <c r="F10" s="28"/>
      <c r="G10" s="28"/>
      <c r="H10" s="28"/>
      <c r="I10" s="28"/>
      <c r="J10" s="28">
        <f>SUM($C10:I10)</f>
        <v>0</v>
      </c>
    </row>
    <row r="11" spans="1:16" ht="12.75" x14ac:dyDescent="0.25">
      <c r="A11" s="352" t="s">
        <v>279</v>
      </c>
      <c r="B11" s="353"/>
      <c r="C11" s="28"/>
      <c r="D11" s="28"/>
      <c r="E11" s="28"/>
      <c r="F11" s="28"/>
      <c r="G11" s="28"/>
      <c r="H11" s="28"/>
      <c r="I11" s="28"/>
      <c r="J11" s="28">
        <f>SUM($C11:I11)</f>
        <v>0</v>
      </c>
    </row>
    <row r="12" spans="1:16" ht="12.75" x14ac:dyDescent="0.25">
      <c r="A12" s="352" t="s">
        <v>285</v>
      </c>
      <c r="B12" s="353"/>
      <c r="C12" s="28"/>
      <c r="D12" s="28"/>
      <c r="E12" s="28"/>
      <c r="F12" s="28"/>
      <c r="G12" s="28"/>
      <c r="H12" s="28"/>
      <c r="I12" s="28"/>
      <c r="J12" s="28">
        <f>SUM($C12:I12)</f>
        <v>0</v>
      </c>
    </row>
    <row r="13" spans="1:16" ht="33" customHeight="1" x14ac:dyDescent="0.25">
      <c r="A13" s="350" t="s">
        <v>371</v>
      </c>
      <c r="B13" s="351"/>
    </row>
    <row r="14" spans="1:16" ht="12.75" x14ac:dyDescent="0.25">
      <c r="A14" s="354" t="s">
        <v>271</v>
      </c>
      <c r="B14" s="355"/>
      <c r="C14" s="9">
        <v>731322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f>SUM($C14:I14)</f>
        <v>731322</v>
      </c>
    </row>
    <row r="15" spans="1:16" ht="12.75" x14ac:dyDescent="0.25">
      <c r="A15" s="352" t="s">
        <v>16</v>
      </c>
      <c r="B15" s="353"/>
      <c r="C15" s="28">
        <v>136820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f>SUM($C15:I15)</f>
        <v>136820</v>
      </c>
    </row>
    <row r="16" spans="1:16" ht="12.75" x14ac:dyDescent="0.25">
      <c r="A16" s="352" t="s">
        <v>279</v>
      </c>
      <c r="B16" s="353"/>
      <c r="C16" s="28">
        <v>586322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f>SUM($C16:I16)</f>
        <v>586322</v>
      </c>
    </row>
    <row r="17" spans="1:10" ht="12.75" x14ac:dyDescent="0.25">
      <c r="A17" s="352" t="s">
        <v>285</v>
      </c>
      <c r="B17" s="353"/>
      <c r="C17" s="28">
        <v>8180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f>SUM($C17:I17)</f>
        <v>8180</v>
      </c>
    </row>
    <row r="18" spans="1:10" ht="33" customHeight="1" x14ac:dyDescent="0.25">
      <c r="A18" s="350" t="s">
        <v>370</v>
      </c>
      <c r="B18" s="351"/>
    </row>
    <row r="19" spans="1:10" ht="12.75" x14ac:dyDescent="0.25">
      <c r="A19" s="354" t="s">
        <v>271</v>
      </c>
      <c r="B19" s="355"/>
      <c r="C19" s="9"/>
      <c r="D19" s="9"/>
      <c r="E19" s="9"/>
      <c r="F19" s="9"/>
      <c r="G19" s="9"/>
      <c r="H19" s="9"/>
      <c r="I19" s="9"/>
      <c r="J19" s="9">
        <f>SUM($C19:I19)</f>
        <v>0</v>
      </c>
    </row>
    <row r="20" spans="1:10" ht="12.75" x14ac:dyDescent="0.25">
      <c r="A20" s="352" t="s">
        <v>16</v>
      </c>
      <c r="B20" s="353"/>
      <c r="C20" s="28"/>
      <c r="D20" s="28"/>
      <c r="E20" s="28"/>
      <c r="F20" s="28"/>
      <c r="G20" s="28"/>
      <c r="H20" s="28"/>
      <c r="I20" s="28"/>
      <c r="J20" s="28">
        <f>SUM($C20:I20)</f>
        <v>0</v>
      </c>
    </row>
    <row r="21" spans="1:10" ht="12.75" x14ac:dyDescent="0.25">
      <c r="A21" s="352" t="s">
        <v>279</v>
      </c>
      <c r="B21" s="353"/>
      <c r="C21" s="28"/>
      <c r="D21" s="28"/>
      <c r="E21" s="28"/>
      <c r="F21" s="28"/>
      <c r="G21" s="28"/>
      <c r="H21" s="28"/>
      <c r="I21" s="28"/>
      <c r="J21" s="28">
        <f>SUM($C21:I21)</f>
        <v>0</v>
      </c>
    </row>
    <row r="22" spans="1:10" ht="12.75" x14ac:dyDescent="0.25">
      <c r="A22" s="352" t="s">
        <v>285</v>
      </c>
      <c r="B22" s="353"/>
      <c r="C22" s="28"/>
      <c r="D22" s="28"/>
      <c r="E22" s="28"/>
      <c r="F22" s="28"/>
      <c r="G22" s="28"/>
      <c r="H22" s="28"/>
      <c r="I22" s="28"/>
      <c r="J22" s="28">
        <f>SUM($C22:I22)</f>
        <v>0</v>
      </c>
    </row>
    <row r="23" spans="1:10" ht="33" customHeight="1" x14ac:dyDescent="0.25">
      <c r="A23" s="350" t="s">
        <v>369</v>
      </c>
      <c r="B23" s="351"/>
    </row>
    <row r="24" spans="1:10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</sheetData>
  <mergeCells count="23">
    <mergeCell ref="A11:B11"/>
    <mergeCell ref="A10:B10"/>
    <mergeCell ref="A9:B9"/>
    <mergeCell ref="A8:B8"/>
    <mergeCell ref="A6:B7"/>
    <mergeCell ref="J1:O1"/>
    <mergeCell ref="J2:O2"/>
    <mergeCell ref="J4:P4"/>
    <mergeCell ref="A1:H1"/>
    <mergeCell ref="A2:H2"/>
    <mergeCell ref="A4:I4"/>
    <mergeCell ref="A12:B12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7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workbookViewId="0">
      <selection activeCell="A4" sqref="A4:P4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281</v>
      </c>
      <c r="B1" s="244"/>
      <c r="C1" s="244"/>
      <c r="D1" s="244"/>
      <c r="E1" s="244"/>
      <c r="F1" s="244"/>
      <c r="G1" s="244"/>
      <c r="H1" s="244"/>
      <c r="I1" s="8" t="s">
        <v>276</v>
      </c>
      <c r="J1" s="359" t="s">
        <v>281</v>
      </c>
      <c r="K1" s="244"/>
      <c r="L1" s="244"/>
      <c r="M1" s="244"/>
      <c r="N1" s="244"/>
      <c r="O1" s="244"/>
      <c r="P1" s="8" t="s">
        <v>276</v>
      </c>
    </row>
    <row r="2" spans="1:16" ht="12.75" x14ac:dyDescent="0.25">
      <c r="A2" s="258" t="s">
        <v>373</v>
      </c>
      <c r="B2" s="244"/>
      <c r="C2" s="244"/>
      <c r="D2" s="244"/>
      <c r="E2" s="244"/>
      <c r="F2" s="244"/>
      <c r="G2" s="244"/>
      <c r="H2" s="244"/>
      <c r="I2" s="8" t="s">
        <v>249</v>
      </c>
      <c r="J2" s="359" t="s">
        <v>373</v>
      </c>
      <c r="K2" s="244"/>
      <c r="L2" s="244"/>
      <c r="M2" s="244"/>
      <c r="N2" s="244"/>
      <c r="O2" s="244"/>
      <c r="P2" s="8" t="s">
        <v>249</v>
      </c>
    </row>
    <row r="4" spans="1:16" ht="12.75" x14ac:dyDescent="0.25">
      <c r="A4" s="306" t="s">
        <v>248</v>
      </c>
      <c r="B4" s="275"/>
      <c r="C4" s="275"/>
      <c r="D4" s="275"/>
      <c r="E4" s="275"/>
      <c r="F4" s="275"/>
      <c r="G4" s="275"/>
      <c r="H4" s="275"/>
      <c r="I4" s="275"/>
      <c r="J4" s="306" t="s">
        <v>248</v>
      </c>
      <c r="K4" s="275"/>
      <c r="L4" s="275"/>
      <c r="M4" s="275"/>
      <c r="N4" s="275"/>
      <c r="O4" s="275"/>
      <c r="P4" s="275"/>
    </row>
    <row r="6" spans="1:16" x14ac:dyDescent="0.25">
      <c r="A6" s="356" t="s">
        <v>0</v>
      </c>
      <c r="B6" s="357"/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8</v>
      </c>
      <c r="J6" s="12" t="s">
        <v>74</v>
      </c>
    </row>
    <row r="7" spans="1:16" ht="33.75" x14ac:dyDescent="0.25">
      <c r="A7" s="358"/>
      <c r="B7" s="358"/>
      <c r="C7" s="3" t="s">
        <v>72</v>
      </c>
      <c r="D7" s="3" t="s">
        <v>149</v>
      </c>
      <c r="E7" s="3" t="s">
        <v>148</v>
      </c>
      <c r="F7" s="3" t="s">
        <v>147</v>
      </c>
      <c r="G7" s="3" t="s">
        <v>146</v>
      </c>
      <c r="H7" s="3" t="s">
        <v>63</v>
      </c>
      <c r="I7" s="3" t="s">
        <v>95</v>
      </c>
      <c r="J7" s="3" t="s">
        <v>62</v>
      </c>
    </row>
    <row r="8" spans="1:16" ht="33" customHeight="1" x14ac:dyDescent="0.25">
      <c r="A8" s="350" t="s">
        <v>372</v>
      </c>
      <c r="B8" s="351"/>
    </row>
    <row r="9" spans="1:16" ht="12.75" x14ac:dyDescent="0.25">
      <c r="A9" s="354" t="s">
        <v>271</v>
      </c>
      <c r="B9" s="355"/>
      <c r="C9" s="9"/>
      <c r="D9" s="9"/>
      <c r="E9" s="9"/>
      <c r="F9" s="9"/>
      <c r="G9" s="9"/>
      <c r="H9" s="9"/>
      <c r="I9" s="9"/>
      <c r="J9" s="9">
        <f>SUM($C9:I9)</f>
        <v>0</v>
      </c>
    </row>
    <row r="10" spans="1:16" ht="12.75" x14ac:dyDescent="0.25">
      <c r="A10" s="352" t="s">
        <v>16</v>
      </c>
      <c r="B10" s="353"/>
      <c r="C10" s="28"/>
      <c r="D10" s="28"/>
      <c r="E10" s="28"/>
      <c r="F10" s="28"/>
      <c r="G10" s="28"/>
      <c r="H10" s="28"/>
      <c r="I10" s="28"/>
      <c r="J10" s="28">
        <f>SUM($C10:I10)</f>
        <v>0</v>
      </c>
    </row>
    <row r="11" spans="1:16" ht="12.75" x14ac:dyDescent="0.25">
      <c r="A11" s="352" t="s">
        <v>279</v>
      </c>
      <c r="B11" s="353"/>
      <c r="C11" s="28"/>
      <c r="D11" s="28"/>
      <c r="E11" s="28"/>
      <c r="F11" s="28"/>
      <c r="G11" s="28"/>
      <c r="H11" s="28"/>
      <c r="I11" s="28"/>
      <c r="J11" s="28">
        <f>SUM($C11:I11)</f>
        <v>0</v>
      </c>
    </row>
    <row r="12" spans="1:16" ht="12.75" x14ac:dyDescent="0.25">
      <c r="A12" s="352" t="s">
        <v>285</v>
      </c>
      <c r="B12" s="353"/>
      <c r="C12" s="28"/>
      <c r="D12" s="28"/>
      <c r="E12" s="28"/>
      <c r="F12" s="28"/>
      <c r="G12" s="28"/>
      <c r="H12" s="28"/>
      <c r="I12" s="28"/>
      <c r="J12" s="28">
        <f>SUM($C12:I12)</f>
        <v>0</v>
      </c>
    </row>
    <row r="13" spans="1:16" ht="33" customHeight="1" x14ac:dyDescent="0.25">
      <c r="A13" s="350" t="s">
        <v>371</v>
      </c>
      <c r="B13" s="351"/>
    </row>
    <row r="14" spans="1:16" ht="12.75" x14ac:dyDescent="0.25">
      <c r="A14" s="354" t="s">
        <v>271</v>
      </c>
      <c r="B14" s="355"/>
      <c r="C14" s="9">
        <v>0</v>
      </c>
      <c r="D14" s="9">
        <v>28463140</v>
      </c>
      <c r="E14" s="9">
        <v>693716924</v>
      </c>
      <c r="F14" s="9">
        <v>0</v>
      </c>
      <c r="G14" s="9">
        <v>0</v>
      </c>
      <c r="H14" s="9">
        <v>0</v>
      </c>
      <c r="I14" s="9">
        <v>0</v>
      </c>
      <c r="J14" s="9">
        <f>SUM($C14:I14)</f>
        <v>722180064</v>
      </c>
    </row>
    <row r="15" spans="1:16" ht="12.75" x14ac:dyDescent="0.25">
      <c r="A15" s="352" t="s">
        <v>16</v>
      </c>
      <c r="B15" s="353"/>
      <c r="C15" s="28">
        <v>0</v>
      </c>
      <c r="D15" s="28">
        <v>7827804</v>
      </c>
      <c r="E15" s="28">
        <v>12789427</v>
      </c>
      <c r="F15" s="28">
        <v>0</v>
      </c>
      <c r="G15" s="28">
        <v>0</v>
      </c>
      <c r="H15" s="28">
        <v>0</v>
      </c>
      <c r="I15" s="28">
        <v>0</v>
      </c>
      <c r="J15" s="28">
        <f>SUM($C15:I15)</f>
        <v>20617231</v>
      </c>
    </row>
    <row r="16" spans="1:16" ht="12.75" x14ac:dyDescent="0.25">
      <c r="A16" s="352" t="s">
        <v>279</v>
      </c>
      <c r="B16" s="353"/>
      <c r="C16" s="28">
        <v>0</v>
      </c>
      <c r="D16" s="28">
        <v>20635306</v>
      </c>
      <c r="E16" s="28">
        <v>680927497</v>
      </c>
      <c r="F16" s="28">
        <v>0</v>
      </c>
      <c r="G16" s="28">
        <v>0</v>
      </c>
      <c r="H16" s="28">
        <v>0</v>
      </c>
      <c r="I16" s="28">
        <v>0</v>
      </c>
      <c r="J16" s="28">
        <f>SUM($C16:I16)</f>
        <v>701562803</v>
      </c>
    </row>
    <row r="17" spans="1:10" ht="12.75" x14ac:dyDescent="0.25">
      <c r="A17" s="352" t="s">
        <v>285</v>
      </c>
      <c r="B17" s="353"/>
      <c r="C17" s="28">
        <v>0</v>
      </c>
      <c r="D17" s="28">
        <v>30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f>SUM($C17:I17)</f>
        <v>30</v>
      </c>
    </row>
    <row r="18" spans="1:10" ht="33" customHeight="1" x14ac:dyDescent="0.25">
      <c r="A18" s="350" t="s">
        <v>370</v>
      </c>
      <c r="B18" s="351"/>
    </row>
    <row r="19" spans="1:10" ht="12.75" x14ac:dyDescent="0.25">
      <c r="A19" s="354" t="s">
        <v>271</v>
      </c>
      <c r="B19" s="355"/>
      <c r="C19" s="9"/>
      <c r="D19" s="9"/>
      <c r="E19" s="9"/>
      <c r="F19" s="9"/>
      <c r="G19" s="9"/>
      <c r="H19" s="9"/>
      <c r="I19" s="9"/>
      <c r="J19" s="9">
        <f>SUM($C19:I19)</f>
        <v>0</v>
      </c>
    </row>
    <row r="20" spans="1:10" ht="12.75" x14ac:dyDescent="0.25">
      <c r="A20" s="352" t="s">
        <v>16</v>
      </c>
      <c r="B20" s="353"/>
      <c r="C20" s="28"/>
      <c r="D20" s="28"/>
      <c r="E20" s="28"/>
      <c r="F20" s="28"/>
      <c r="G20" s="28"/>
      <c r="H20" s="28"/>
      <c r="I20" s="28"/>
      <c r="J20" s="28">
        <f>SUM($C20:I20)</f>
        <v>0</v>
      </c>
    </row>
    <row r="21" spans="1:10" ht="12.75" x14ac:dyDescent="0.25">
      <c r="A21" s="352" t="s">
        <v>279</v>
      </c>
      <c r="B21" s="353"/>
      <c r="C21" s="28"/>
      <c r="D21" s="28"/>
      <c r="E21" s="28"/>
      <c r="F21" s="28"/>
      <c r="G21" s="28"/>
      <c r="H21" s="28"/>
      <c r="I21" s="28"/>
      <c r="J21" s="28">
        <f>SUM($C21:I21)</f>
        <v>0</v>
      </c>
    </row>
    <row r="22" spans="1:10" ht="12.75" x14ac:dyDescent="0.25">
      <c r="A22" s="352" t="s">
        <v>285</v>
      </c>
      <c r="B22" s="353"/>
      <c r="C22" s="28"/>
      <c r="D22" s="28"/>
      <c r="E22" s="28"/>
      <c r="F22" s="28"/>
      <c r="G22" s="28"/>
      <c r="H22" s="28"/>
      <c r="I22" s="28"/>
      <c r="J22" s="28">
        <f>SUM($C22:I22)</f>
        <v>0</v>
      </c>
    </row>
    <row r="23" spans="1:10" ht="33" customHeight="1" x14ac:dyDescent="0.25">
      <c r="A23" s="350" t="s">
        <v>369</v>
      </c>
      <c r="B23" s="351"/>
    </row>
    <row r="24" spans="1:10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</sheetData>
  <mergeCells count="23">
    <mergeCell ref="A11:B11"/>
    <mergeCell ref="A10:B10"/>
    <mergeCell ref="A9:B9"/>
    <mergeCell ref="A8:B8"/>
    <mergeCell ref="A6:B7"/>
    <mergeCell ref="J1:O1"/>
    <mergeCell ref="J2:O2"/>
    <mergeCell ref="J4:P4"/>
    <mergeCell ref="A1:H1"/>
    <mergeCell ref="A2:H2"/>
    <mergeCell ref="A4:I4"/>
    <mergeCell ref="A12:B12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9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workbookViewId="0">
      <selection activeCell="A4" sqref="A4:I4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8" ht="12.75" x14ac:dyDescent="0.25">
      <c r="A1" s="258" t="s">
        <v>281</v>
      </c>
      <c r="B1" s="244"/>
      <c r="C1" s="244"/>
      <c r="D1" s="244"/>
      <c r="E1" s="244"/>
      <c r="F1" s="244"/>
      <c r="G1" s="244"/>
      <c r="H1" s="8" t="s">
        <v>276</v>
      </c>
    </row>
    <row r="2" spans="1:8" ht="12.75" x14ac:dyDescent="0.25">
      <c r="A2" s="258" t="s">
        <v>373</v>
      </c>
      <c r="B2" s="244"/>
      <c r="C2" s="244"/>
      <c r="D2" s="244"/>
      <c r="E2" s="244"/>
      <c r="F2" s="244"/>
      <c r="G2" s="244"/>
      <c r="H2" s="8" t="s">
        <v>246</v>
      </c>
    </row>
    <row r="4" spans="1:8" ht="12.75" x14ac:dyDescent="0.25">
      <c r="A4" s="306" t="s">
        <v>245</v>
      </c>
      <c r="B4" s="275"/>
      <c r="C4" s="275"/>
      <c r="D4" s="275"/>
      <c r="E4" s="275"/>
      <c r="F4" s="275"/>
      <c r="G4" s="275"/>
      <c r="H4" s="275"/>
    </row>
    <row r="6" spans="1:8" x14ac:dyDescent="0.25">
      <c r="A6" s="356" t="s">
        <v>0</v>
      </c>
      <c r="B6" s="357"/>
      <c r="C6" s="12">
        <v>0</v>
      </c>
      <c r="D6" s="12">
        <v>1</v>
      </c>
      <c r="E6" s="12">
        <v>2</v>
      </c>
      <c r="F6" s="12">
        <v>3</v>
      </c>
      <c r="G6" s="12">
        <v>8</v>
      </c>
      <c r="H6" s="12" t="s">
        <v>74</v>
      </c>
    </row>
    <row r="7" spans="1:8" ht="45" x14ac:dyDescent="0.25">
      <c r="A7" s="358"/>
      <c r="B7" s="358"/>
      <c r="C7" s="3" t="s">
        <v>72</v>
      </c>
      <c r="D7" s="3" t="s">
        <v>122</v>
      </c>
      <c r="E7" s="3" t="s">
        <v>121</v>
      </c>
      <c r="F7" s="3" t="s">
        <v>120</v>
      </c>
      <c r="G7" s="3" t="s">
        <v>95</v>
      </c>
      <c r="H7" s="3" t="s">
        <v>62</v>
      </c>
    </row>
    <row r="8" spans="1:8" ht="33" customHeight="1" x14ac:dyDescent="0.25">
      <c r="A8" s="350" t="s">
        <v>372</v>
      </c>
      <c r="B8" s="351"/>
    </row>
    <row r="9" spans="1:8" ht="12.75" x14ac:dyDescent="0.25">
      <c r="A9" s="354" t="s">
        <v>271</v>
      </c>
      <c r="B9" s="355"/>
      <c r="C9" s="9"/>
      <c r="D9" s="9"/>
      <c r="E9" s="9"/>
      <c r="F9" s="9"/>
      <c r="G9" s="9"/>
      <c r="H9" s="9">
        <f>SUM($C9:G9)</f>
        <v>0</v>
      </c>
    </row>
    <row r="10" spans="1:8" ht="12.75" x14ac:dyDescent="0.25">
      <c r="A10" s="352" t="s">
        <v>16</v>
      </c>
      <c r="B10" s="353"/>
      <c r="C10" s="28"/>
      <c r="D10" s="28"/>
      <c r="E10" s="28"/>
      <c r="F10" s="28"/>
      <c r="G10" s="28"/>
      <c r="H10" s="28">
        <f>SUM($C10:G10)</f>
        <v>0</v>
      </c>
    </row>
    <row r="11" spans="1:8" ht="12.75" x14ac:dyDescent="0.25">
      <c r="A11" s="352" t="s">
        <v>279</v>
      </c>
      <c r="B11" s="353"/>
      <c r="C11" s="28"/>
      <c r="D11" s="28"/>
      <c r="E11" s="28"/>
      <c r="F11" s="28"/>
      <c r="G11" s="28"/>
      <c r="H11" s="28">
        <f>SUM($C11:G11)</f>
        <v>0</v>
      </c>
    </row>
    <row r="12" spans="1:8" ht="12.75" x14ac:dyDescent="0.25">
      <c r="A12" s="352" t="s">
        <v>285</v>
      </c>
      <c r="B12" s="353"/>
      <c r="C12" s="28"/>
      <c r="D12" s="28"/>
      <c r="E12" s="28"/>
      <c r="F12" s="28"/>
      <c r="G12" s="28"/>
      <c r="H12" s="28">
        <f>SUM($C12:G12)</f>
        <v>0</v>
      </c>
    </row>
    <row r="13" spans="1:8" ht="33" customHeight="1" x14ac:dyDescent="0.25">
      <c r="A13" s="350" t="s">
        <v>371</v>
      </c>
      <c r="B13" s="351"/>
    </row>
    <row r="14" spans="1:8" ht="12.75" x14ac:dyDescent="0.25">
      <c r="A14" s="354" t="s">
        <v>271</v>
      </c>
      <c r="B14" s="355"/>
      <c r="C14" s="9">
        <v>46989</v>
      </c>
      <c r="D14" s="9">
        <v>0</v>
      </c>
      <c r="E14" s="9">
        <v>0</v>
      </c>
      <c r="F14" s="9">
        <v>0</v>
      </c>
      <c r="G14" s="9">
        <v>0</v>
      </c>
      <c r="H14" s="9">
        <f>SUM($C14:G14)</f>
        <v>46989</v>
      </c>
    </row>
    <row r="15" spans="1:8" ht="12.75" x14ac:dyDescent="0.25">
      <c r="A15" s="352" t="s">
        <v>16</v>
      </c>
      <c r="B15" s="353"/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f>SUM($C15:G15)</f>
        <v>0</v>
      </c>
    </row>
    <row r="16" spans="1:8" ht="12.75" x14ac:dyDescent="0.25">
      <c r="A16" s="352" t="s">
        <v>279</v>
      </c>
      <c r="B16" s="353"/>
      <c r="C16" s="28">
        <v>46989</v>
      </c>
      <c r="D16" s="28">
        <v>0</v>
      </c>
      <c r="E16" s="28">
        <v>0</v>
      </c>
      <c r="F16" s="28">
        <v>0</v>
      </c>
      <c r="G16" s="28">
        <v>0</v>
      </c>
      <c r="H16" s="28">
        <f>SUM($C16:G16)</f>
        <v>46989</v>
      </c>
    </row>
    <row r="17" spans="1:8" ht="12.75" x14ac:dyDescent="0.25">
      <c r="A17" s="352" t="s">
        <v>285</v>
      </c>
      <c r="B17" s="353"/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f>SUM($C17:G17)</f>
        <v>0</v>
      </c>
    </row>
    <row r="18" spans="1:8" ht="33" customHeight="1" x14ac:dyDescent="0.25">
      <c r="A18" s="350" t="s">
        <v>370</v>
      </c>
      <c r="B18" s="351"/>
    </row>
    <row r="19" spans="1:8" ht="12.75" x14ac:dyDescent="0.25">
      <c r="A19" s="354" t="s">
        <v>271</v>
      </c>
      <c r="B19" s="355"/>
      <c r="C19" s="9"/>
      <c r="D19" s="9"/>
      <c r="E19" s="9"/>
      <c r="F19" s="9"/>
      <c r="G19" s="9"/>
      <c r="H19" s="9">
        <f>SUM($C19:G19)</f>
        <v>0</v>
      </c>
    </row>
    <row r="20" spans="1:8" ht="12.75" x14ac:dyDescent="0.25">
      <c r="A20" s="352" t="s">
        <v>16</v>
      </c>
      <c r="B20" s="353"/>
      <c r="C20" s="28"/>
      <c r="D20" s="28"/>
      <c r="E20" s="28"/>
      <c r="F20" s="28"/>
      <c r="G20" s="28"/>
      <c r="H20" s="28">
        <f>SUM($C20:G20)</f>
        <v>0</v>
      </c>
    </row>
    <row r="21" spans="1:8" ht="12.75" x14ac:dyDescent="0.25">
      <c r="A21" s="352" t="s">
        <v>279</v>
      </c>
      <c r="B21" s="353"/>
      <c r="C21" s="28"/>
      <c r="D21" s="28"/>
      <c r="E21" s="28"/>
      <c r="F21" s="28"/>
      <c r="G21" s="28"/>
      <c r="H21" s="28">
        <f>SUM($C21:G21)</f>
        <v>0</v>
      </c>
    </row>
    <row r="22" spans="1:8" ht="12.75" x14ac:dyDescent="0.25">
      <c r="A22" s="352" t="s">
        <v>285</v>
      </c>
      <c r="B22" s="353"/>
      <c r="C22" s="28"/>
      <c r="D22" s="28"/>
      <c r="E22" s="28"/>
      <c r="F22" s="28"/>
      <c r="G22" s="28"/>
      <c r="H22" s="28">
        <f>SUM($C22:G22)</f>
        <v>0</v>
      </c>
    </row>
    <row r="23" spans="1:8" ht="33" customHeight="1" x14ac:dyDescent="0.25">
      <c r="A23" s="350" t="s">
        <v>369</v>
      </c>
      <c r="B23" s="351"/>
    </row>
    <row r="24" spans="1:8" x14ac:dyDescent="0.25">
      <c r="A24" s="7"/>
      <c r="B24" s="7"/>
      <c r="C24" s="7"/>
      <c r="D24" s="7"/>
      <c r="E24" s="7"/>
      <c r="F24" s="7"/>
      <c r="G24" s="7"/>
      <c r="H24" s="7"/>
    </row>
  </sheetData>
  <mergeCells count="20">
    <mergeCell ref="A8:B8"/>
    <mergeCell ref="A6:B7"/>
    <mergeCell ref="A1:G1"/>
    <mergeCell ref="A2:G2"/>
    <mergeCell ref="A4:H4"/>
    <mergeCell ref="A13:B13"/>
    <mergeCell ref="A12:B12"/>
    <mergeCell ref="A11:B11"/>
    <mergeCell ref="A10:B10"/>
    <mergeCell ref="A9:B9"/>
    <mergeCell ref="A18:B18"/>
    <mergeCell ref="A17:B17"/>
    <mergeCell ref="A16:B16"/>
    <mergeCell ref="A15:B15"/>
    <mergeCell ref="A14:B14"/>
    <mergeCell ref="A23:B23"/>
    <mergeCell ref="A22:B22"/>
    <mergeCell ref="A21:B21"/>
    <mergeCell ref="A20:B20"/>
    <mergeCell ref="A19:B19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1" pageOrder="overThenDown" orientation="landscape" useFirstPageNumber="1" r:id="rId1"/>
  <headerFoot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workbookViewId="0">
      <selection activeCell="A4" sqref="A4:P4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281</v>
      </c>
      <c r="B1" s="244"/>
      <c r="C1" s="244"/>
      <c r="D1" s="244"/>
      <c r="E1" s="244"/>
      <c r="F1" s="244"/>
      <c r="G1" s="244"/>
      <c r="H1" s="244"/>
      <c r="I1" s="8" t="s">
        <v>276</v>
      </c>
      <c r="J1" s="359" t="s">
        <v>281</v>
      </c>
      <c r="K1" s="244"/>
      <c r="L1" s="244"/>
      <c r="M1" s="244"/>
      <c r="N1" s="244"/>
      <c r="O1" s="244"/>
      <c r="P1" s="8" t="s">
        <v>276</v>
      </c>
    </row>
    <row r="2" spans="1:16" ht="12.75" x14ac:dyDescent="0.25">
      <c r="A2" s="258" t="s">
        <v>373</v>
      </c>
      <c r="B2" s="244"/>
      <c r="C2" s="244"/>
      <c r="D2" s="244"/>
      <c r="E2" s="244"/>
      <c r="F2" s="244"/>
      <c r="G2" s="244"/>
      <c r="H2" s="244"/>
      <c r="I2" s="8" t="s">
        <v>244</v>
      </c>
      <c r="J2" s="359" t="s">
        <v>373</v>
      </c>
      <c r="K2" s="244"/>
      <c r="L2" s="244"/>
      <c r="M2" s="244"/>
      <c r="N2" s="244"/>
      <c r="O2" s="244"/>
      <c r="P2" s="8" t="s">
        <v>244</v>
      </c>
    </row>
    <row r="4" spans="1:16" ht="12.75" x14ac:dyDescent="0.25">
      <c r="A4" s="306" t="s">
        <v>243</v>
      </c>
      <c r="B4" s="275"/>
      <c r="C4" s="275"/>
      <c r="D4" s="275"/>
      <c r="E4" s="275"/>
      <c r="F4" s="275"/>
      <c r="G4" s="275"/>
      <c r="H4" s="275"/>
      <c r="I4" s="275"/>
      <c r="J4" s="306" t="s">
        <v>243</v>
      </c>
      <c r="K4" s="275"/>
      <c r="L4" s="275"/>
      <c r="M4" s="275"/>
      <c r="N4" s="275"/>
      <c r="O4" s="275"/>
      <c r="P4" s="275"/>
    </row>
    <row r="6" spans="1:16" x14ac:dyDescent="0.25">
      <c r="A6" s="356" t="s">
        <v>0</v>
      </c>
      <c r="B6" s="357"/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 t="s">
        <v>74</v>
      </c>
    </row>
    <row r="7" spans="1:16" ht="67.5" x14ac:dyDescent="0.25">
      <c r="A7" s="358"/>
      <c r="B7" s="358"/>
      <c r="C7" s="3" t="s">
        <v>72</v>
      </c>
      <c r="D7" s="3" t="s">
        <v>117</v>
      </c>
      <c r="E7" s="3" t="s">
        <v>116</v>
      </c>
      <c r="F7" s="3" t="s">
        <v>115</v>
      </c>
      <c r="G7" s="3" t="s">
        <v>114</v>
      </c>
      <c r="H7" s="3" t="s">
        <v>113</v>
      </c>
      <c r="I7" s="3" t="s">
        <v>112</v>
      </c>
      <c r="J7" s="3" t="s">
        <v>111</v>
      </c>
      <c r="K7" s="3" t="s">
        <v>95</v>
      </c>
      <c r="L7" s="3" t="s">
        <v>63</v>
      </c>
      <c r="M7" s="3" t="s">
        <v>62</v>
      </c>
    </row>
    <row r="8" spans="1:16" ht="33" customHeight="1" x14ac:dyDescent="0.25">
      <c r="A8" s="350" t="s">
        <v>372</v>
      </c>
      <c r="B8" s="351"/>
    </row>
    <row r="9" spans="1:16" ht="12.75" x14ac:dyDescent="0.25">
      <c r="A9" s="354" t="s">
        <v>271</v>
      </c>
      <c r="B9" s="355"/>
      <c r="C9" s="9"/>
      <c r="D9" s="9"/>
      <c r="E9" s="9"/>
      <c r="F9" s="9"/>
      <c r="G9" s="9"/>
      <c r="H9" s="9"/>
      <c r="I9" s="9"/>
      <c r="J9" s="9"/>
      <c r="K9" s="9"/>
      <c r="L9" s="9"/>
      <c r="M9" s="9">
        <f>SUM($C9:L9)</f>
        <v>0</v>
      </c>
    </row>
    <row r="10" spans="1:16" ht="12.75" x14ac:dyDescent="0.25">
      <c r="A10" s="352" t="s">
        <v>16</v>
      </c>
      <c r="B10" s="353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>
        <f>SUM($C10:L10)</f>
        <v>0</v>
      </c>
    </row>
    <row r="11" spans="1:16" ht="12.75" x14ac:dyDescent="0.25">
      <c r="A11" s="352" t="s">
        <v>279</v>
      </c>
      <c r="B11" s="353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>
        <f>SUM($C11:L11)</f>
        <v>0</v>
      </c>
    </row>
    <row r="12" spans="1:16" ht="12.75" x14ac:dyDescent="0.25">
      <c r="A12" s="352" t="s">
        <v>285</v>
      </c>
      <c r="B12" s="35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>
        <f>SUM($C12:L12)</f>
        <v>0</v>
      </c>
    </row>
    <row r="13" spans="1:16" ht="33" customHeight="1" x14ac:dyDescent="0.25">
      <c r="A13" s="350" t="s">
        <v>371</v>
      </c>
      <c r="B13" s="351"/>
    </row>
    <row r="14" spans="1:16" ht="12.75" x14ac:dyDescent="0.25">
      <c r="A14" s="354" t="s">
        <v>271</v>
      </c>
      <c r="B14" s="355"/>
      <c r="C14" s="9">
        <v>7135140</v>
      </c>
      <c r="D14" s="9">
        <v>58626314</v>
      </c>
      <c r="E14" s="9">
        <v>134071662</v>
      </c>
      <c r="F14" s="9">
        <v>7800750</v>
      </c>
      <c r="G14" s="9">
        <v>380583993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f>SUM($C14:L14)</f>
        <v>588217859</v>
      </c>
    </row>
    <row r="15" spans="1:16" ht="12.75" x14ac:dyDescent="0.25">
      <c r="A15" s="352" t="s">
        <v>16</v>
      </c>
      <c r="B15" s="353"/>
      <c r="C15" s="28">
        <v>5845038</v>
      </c>
      <c r="D15" s="28">
        <v>3855692</v>
      </c>
      <c r="E15" s="28">
        <v>40885823</v>
      </c>
      <c r="F15" s="28">
        <v>0</v>
      </c>
      <c r="G15" s="28">
        <v>104035084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f>SUM($C15:L15)</f>
        <v>154621637</v>
      </c>
    </row>
    <row r="16" spans="1:16" ht="12.75" x14ac:dyDescent="0.25">
      <c r="A16" s="352" t="s">
        <v>279</v>
      </c>
      <c r="B16" s="353"/>
      <c r="C16" s="28">
        <v>1290053</v>
      </c>
      <c r="D16" s="28">
        <v>54770622</v>
      </c>
      <c r="E16" s="28">
        <v>93185839</v>
      </c>
      <c r="F16" s="28">
        <v>7800750</v>
      </c>
      <c r="G16" s="28">
        <v>276548909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f>SUM($C16:L16)</f>
        <v>433596173</v>
      </c>
    </row>
    <row r="17" spans="1:13" ht="12.75" x14ac:dyDescent="0.25">
      <c r="A17" s="352" t="s">
        <v>285</v>
      </c>
      <c r="B17" s="353"/>
      <c r="C17" s="28">
        <v>49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f>SUM($C17:L17)</f>
        <v>49</v>
      </c>
    </row>
    <row r="18" spans="1:13" ht="33" customHeight="1" x14ac:dyDescent="0.25">
      <c r="A18" s="350" t="s">
        <v>370</v>
      </c>
      <c r="B18" s="351"/>
    </row>
    <row r="19" spans="1:13" ht="12.75" x14ac:dyDescent="0.25">
      <c r="A19" s="354" t="s">
        <v>271</v>
      </c>
      <c r="B19" s="355"/>
      <c r="C19" s="9"/>
      <c r="D19" s="9"/>
      <c r="E19" s="9"/>
      <c r="F19" s="9"/>
      <c r="G19" s="9"/>
      <c r="H19" s="9"/>
      <c r="I19" s="9"/>
      <c r="J19" s="9"/>
      <c r="K19" s="9"/>
      <c r="L19" s="9"/>
      <c r="M19" s="9">
        <f>SUM($C19:L19)</f>
        <v>0</v>
      </c>
    </row>
    <row r="20" spans="1:13" ht="12.75" x14ac:dyDescent="0.25">
      <c r="A20" s="352" t="s">
        <v>16</v>
      </c>
      <c r="B20" s="353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>
        <f>SUM($C20:L20)</f>
        <v>0</v>
      </c>
    </row>
    <row r="21" spans="1:13" ht="12.75" x14ac:dyDescent="0.25">
      <c r="A21" s="352" t="s">
        <v>279</v>
      </c>
      <c r="B21" s="35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>
        <f>SUM($C21:L21)</f>
        <v>0</v>
      </c>
    </row>
    <row r="22" spans="1:13" ht="12.75" x14ac:dyDescent="0.25">
      <c r="A22" s="352" t="s">
        <v>285</v>
      </c>
      <c r="B22" s="353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>
        <f>SUM($C22:L22)</f>
        <v>0</v>
      </c>
    </row>
    <row r="23" spans="1:13" ht="33" customHeight="1" x14ac:dyDescent="0.25">
      <c r="A23" s="350" t="s">
        <v>369</v>
      </c>
      <c r="B23" s="351"/>
    </row>
    <row r="24" spans="1:13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</sheetData>
  <mergeCells count="23">
    <mergeCell ref="A11:B11"/>
    <mergeCell ref="A10:B10"/>
    <mergeCell ref="A9:B9"/>
    <mergeCell ref="A8:B8"/>
    <mergeCell ref="A6:B7"/>
    <mergeCell ref="J1:O1"/>
    <mergeCell ref="J2:O2"/>
    <mergeCell ref="J4:P4"/>
    <mergeCell ref="A1:H1"/>
    <mergeCell ref="A2:H2"/>
    <mergeCell ref="A4:I4"/>
    <mergeCell ref="A12:B12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2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D46"/>
  <sheetViews>
    <sheetView showGridLines="0" zoomScaleNormal="100" workbookViewId="0">
      <selection activeCell="D21" sqref="D21"/>
    </sheetView>
  </sheetViews>
  <sheetFormatPr baseColWidth="10" defaultRowHeight="12.75" x14ac:dyDescent="0.2"/>
  <cols>
    <col min="1" max="1" width="6.7109375" style="1" customWidth="1"/>
    <col min="2" max="2" width="49.28515625" style="149" customWidth="1"/>
    <col min="3" max="3" width="6.7109375" style="1" customWidth="1"/>
    <col min="4" max="4" width="59.28515625" style="1" customWidth="1"/>
    <col min="5" max="16384" width="11.42578125" style="1"/>
  </cols>
  <sheetData>
    <row r="1" spans="1:4" s="171" customFormat="1" ht="13.5" thickBot="1" x14ac:dyDescent="0.25">
      <c r="A1" s="203" t="s">
        <v>719</v>
      </c>
      <c r="B1" s="204"/>
      <c r="C1" s="204"/>
      <c r="D1" s="205"/>
    </row>
    <row r="2" spans="1:4" s="171" customFormat="1" x14ac:dyDescent="0.2">
      <c r="A2" s="1"/>
      <c r="B2" s="1"/>
      <c r="C2" s="1"/>
      <c r="D2" s="1"/>
    </row>
    <row r="3" spans="1:4" s="171" customFormat="1" x14ac:dyDescent="0.2">
      <c r="A3" s="173" t="s">
        <v>718</v>
      </c>
      <c r="B3" s="174"/>
      <c r="C3" s="173" t="s">
        <v>718</v>
      </c>
      <c r="D3" s="172"/>
    </row>
    <row r="4" spans="1:4" x14ac:dyDescent="0.2">
      <c r="A4" s="162"/>
      <c r="B4" s="168"/>
      <c r="C4" s="162"/>
      <c r="D4" s="169"/>
    </row>
    <row r="5" spans="1:4" s="154" customFormat="1" ht="12" x14ac:dyDescent="0.2">
      <c r="A5" s="166"/>
      <c r="B5" s="168" t="s">
        <v>717</v>
      </c>
      <c r="C5" s="166"/>
      <c r="D5" s="170" t="s">
        <v>3</v>
      </c>
    </row>
    <row r="6" spans="1:4" s="154" customFormat="1" ht="12" x14ac:dyDescent="0.2">
      <c r="A6" s="166" t="s">
        <v>740</v>
      </c>
      <c r="B6" s="163" t="s">
        <v>716</v>
      </c>
      <c r="C6" s="166"/>
      <c r="D6" s="169"/>
    </row>
    <row r="7" spans="1:4" s="154" customFormat="1" ht="12" customHeight="1" x14ac:dyDescent="0.2">
      <c r="A7" s="166" t="s">
        <v>741</v>
      </c>
      <c r="B7" s="163" t="s">
        <v>715</v>
      </c>
      <c r="C7" s="166" t="s">
        <v>752</v>
      </c>
      <c r="D7" s="161" t="s">
        <v>714</v>
      </c>
    </row>
    <row r="8" spans="1:4" s="154" customFormat="1" ht="12" x14ac:dyDescent="0.2">
      <c r="A8" s="166"/>
      <c r="B8" s="163"/>
      <c r="C8" s="166" t="s">
        <v>753</v>
      </c>
      <c r="D8" s="161" t="s">
        <v>713</v>
      </c>
    </row>
    <row r="9" spans="1:4" s="167" customFormat="1" ht="11.25" x14ac:dyDescent="0.2">
      <c r="A9" s="166"/>
      <c r="B9" s="168" t="s">
        <v>712</v>
      </c>
      <c r="C9" s="166" t="s">
        <v>392</v>
      </c>
      <c r="D9" s="161" t="s">
        <v>711</v>
      </c>
    </row>
    <row r="10" spans="1:4" s="154" customFormat="1" ht="12" x14ac:dyDescent="0.2">
      <c r="A10" s="166" t="s">
        <v>742</v>
      </c>
      <c r="B10" s="163" t="s">
        <v>691</v>
      </c>
      <c r="C10" s="166"/>
      <c r="D10" s="161" t="s">
        <v>710</v>
      </c>
    </row>
    <row r="11" spans="1:4" s="154" customFormat="1" ht="12" x14ac:dyDescent="0.2">
      <c r="A11" s="166" t="s">
        <v>743</v>
      </c>
      <c r="B11" s="163" t="s">
        <v>709</v>
      </c>
      <c r="C11" s="184"/>
      <c r="D11" s="161" t="s">
        <v>708</v>
      </c>
    </row>
    <row r="12" spans="1:4" s="154" customFormat="1" ht="12" x14ac:dyDescent="0.2">
      <c r="A12" s="166" t="s">
        <v>744</v>
      </c>
      <c r="B12" s="163" t="s">
        <v>707</v>
      </c>
      <c r="C12" s="166"/>
      <c r="D12" s="161" t="s">
        <v>706</v>
      </c>
    </row>
    <row r="13" spans="1:4" s="154" customFormat="1" ht="12" x14ac:dyDescent="0.2">
      <c r="A13" s="166" t="s">
        <v>745</v>
      </c>
      <c r="B13" s="163" t="s">
        <v>705</v>
      </c>
      <c r="C13" s="185"/>
      <c r="D13" s="161" t="s">
        <v>704</v>
      </c>
    </row>
    <row r="14" spans="1:4" s="154" customFormat="1" ht="12" x14ac:dyDescent="0.2">
      <c r="A14" s="166"/>
      <c r="B14" s="163"/>
      <c r="C14" s="166"/>
      <c r="D14" s="161" t="s">
        <v>703</v>
      </c>
    </row>
    <row r="15" spans="1:4" s="167" customFormat="1" ht="11.25" x14ac:dyDescent="0.2">
      <c r="A15" s="166" t="s">
        <v>458</v>
      </c>
      <c r="B15" s="168" t="s">
        <v>702</v>
      </c>
      <c r="C15" s="166"/>
      <c r="D15" s="161" t="s">
        <v>701</v>
      </c>
    </row>
    <row r="16" spans="1:4" s="154" customFormat="1" ht="12" x14ac:dyDescent="0.2">
      <c r="A16" s="166"/>
      <c r="B16" s="165" t="s">
        <v>700</v>
      </c>
      <c r="C16" s="166"/>
      <c r="D16" s="161" t="s">
        <v>699</v>
      </c>
    </row>
    <row r="17" spans="1:4" s="154" customFormat="1" ht="12" x14ac:dyDescent="0.2">
      <c r="A17" s="166" t="s">
        <v>746</v>
      </c>
      <c r="B17" s="163" t="s">
        <v>691</v>
      </c>
      <c r="C17" s="166"/>
      <c r="D17" s="161" t="s">
        <v>698</v>
      </c>
    </row>
    <row r="18" spans="1:4" s="154" customFormat="1" ht="12" x14ac:dyDescent="0.2">
      <c r="A18" s="166" t="s">
        <v>747</v>
      </c>
      <c r="B18" s="163" t="s">
        <v>697</v>
      </c>
      <c r="C18" s="166"/>
      <c r="D18" s="161" t="s">
        <v>696</v>
      </c>
    </row>
    <row r="19" spans="1:4" s="154" customFormat="1" ht="12" x14ac:dyDescent="0.2">
      <c r="A19" s="166" t="s">
        <v>748</v>
      </c>
      <c r="B19" s="163" t="s">
        <v>695</v>
      </c>
      <c r="C19" s="166"/>
      <c r="D19" s="161" t="s">
        <v>694</v>
      </c>
    </row>
    <row r="20" spans="1:4" s="154" customFormat="1" ht="12" x14ac:dyDescent="0.2">
      <c r="A20" s="166"/>
      <c r="B20" s="163"/>
      <c r="C20" s="166" t="s">
        <v>340</v>
      </c>
      <c r="D20" s="161" t="s">
        <v>693</v>
      </c>
    </row>
    <row r="21" spans="1:4" s="154" customFormat="1" ht="12" x14ac:dyDescent="0.2">
      <c r="A21" s="166"/>
      <c r="B21" s="165" t="s">
        <v>692</v>
      </c>
      <c r="C21" s="166"/>
      <c r="D21" s="161"/>
    </row>
    <row r="22" spans="1:4" s="154" customFormat="1" ht="22.5" x14ac:dyDescent="0.2">
      <c r="A22" s="166" t="s">
        <v>749</v>
      </c>
      <c r="B22" s="163" t="s">
        <v>691</v>
      </c>
      <c r="C22" s="186"/>
      <c r="D22" s="164" t="s">
        <v>690</v>
      </c>
    </row>
    <row r="23" spans="1:4" s="154" customFormat="1" ht="12" x14ac:dyDescent="0.2">
      <c r="A23" s="166" t="s">
        <v>750</v>
      </c>
      <c r="B23" s="163" t="s">
        <v>689</v>
      </c>
      <c r="C23" s="166"/>
      <c r="D23" s="161" t="s">
        <v>688</v>
      </c>
    </row>
    <row r="24" spans="1:4" s="154" customFormat="1" ht="12" x14ac:dyDescent="0.2">
      <c r="A24" s="166" t="s">
        <v>751</v>
      </c>
      <c r="B24" s="163" t="s">
        <v>687</v>
      </c>
      <c r="C24" s="166"/>
      <c r="D24" s="161" t="s">
        <v>686</v>
      </c>
    </row>
    <row r="25" spans="1:4" s="154" customFormat="1" ht="12" x14ac:dyDescent="0.2">
      <c r="A25" s="162"/>
      <c r="B25" s="163"/>
      <c r="C25" s="162"/>
      <c r="D25" s="161"/>
    </row>
    <row r="26" spans="1:4" s="154" customFormat="1" ht="12" x14ac:dyDescent="0.2">
      <c r="A26" s="162"/>
      <c r="B26" s="163"/>
      <c r="C26" s="162"/>
      <c r="D26" s="161"/>
    </row>
    <row r="27" spans="1:4" s="154" customFormat="1" ht="12" x14ac:dyDescent="0.2">
      <c r="A27" s="160"/>
      <c r="B27" s="159"/>
      <c r="C27" s="158"/>
      <c r="D27" s="157"/>
    </row>
    <row r="28" spans="1:4" s="154" customFormat="1" ht="12" customHeight="1" x14ac:dyDescent="0.25">
      <c r="A28" s="155"/>
      <c r="B28" s="206"/>
      <c r="C28" s="206"/>
      <c r="D28" s="206"/>
    </row>
    <row r="29" spans="1:4" s="154" customFormat="1" ht="12" x14ac:dyDescent="0.25">
      <c r="A29" s="155"/>
      <c r="C29" s="156"/>
    </row>
    <row r="30" spans="1:4" s="154" customFormat="1" ht="12" x14ac:dyDescent="0.25">
      <c r="A30" s="155"/>
      <c r="B30" s="155"/>
    </row>
    <row r="31" spans="1:4" s="154" customFormat="1" ht="12" x14ac:dyDescent="0.25">
      <c r="A31" s="155"/>
      <c r="B31" s="155"/>
    </row>
    <row r="32" spans="1:4" s="154" customFormat="1" ht="12" x14ac:dyDescent="0.25">
      <c r="A32" s="155"/>
      <c r="B32" s="155"/>
    </row>
    <row r="33" spans="1:2" s="154" customFormat="1" ht="12" x14ac:dyDescent="0.25">
      <c r="A33" s="155"/>
      <c r="B33" s="155"/>
    </row>
    <row r="34" spans="1:2" s="154" customFormat="1" ht="12" x14ac:dyDescent="0.25">
      <c r="A34" s="155"/>
      <c r="B34" s="155"/>
    </row>
    <row r="35" spans="1:2" s="154" customFormat="1" ht="12" x14ac:dyDescent="0.25">
      <c r="A35" s="155"/>
      <c r="B35" s="155"/>
    </row>
    <row r="36" spans="1:2" s="154" customFormat="1" ht="12" x14ac:dyDescent="0.25">
      <c r="A36" s="155"/>
      <c r="B36" s="155"/>
    </row>
    <row r="37" spans="1:2" s="154" customFormat="1" ht="12" x14ac:dyDescent="0.25">
      <c r="A37" s="155"/>
      <c r="B37" s="155"/>
    </row>
    <row r="38" spans="1:2" s="154" customFormat="1" ht="12" x14ac:dyDescent="0.25">
      <c r="A38" s="155"/>
      <c r="B38" s="155"/>
    </row>
    <row r="39" spans="1:2" s="154" customFormat="1" ht="12" x14ac:dyDescent="0.25">
      <c r="A39" s="155"/>
      <c r="B39" s="155"/>
    </row>
    <row r="40" spans="1:2" s="154" customFormat="1" ht="12" x14ac:dyDescent="0.25">
      <c r="A40" s="155"/>
      <c r="B40" s="155"/>
    </row>
    <row r="41" spans="1:2" s="154" customFormat="1" ht="12" x14ac:dyDescent="0.25">
      <c r="A41" s="155"/>
      <c r="B41" s="155"/>
    </row>
    <row r="42" spans="1:2" s="154" customFormat="1" ht="12" x14ac:dyDescent="0.25">
      <c r="A42" s="155"/>
      <c r="B42" s="155"/>
    </row>
    <row r="43" spans="1:2" s="154" customFormat="1" ht="12" x14ac:dyDescent="0.25">
      <c r="A43" s="155"/>
      <c r="B43" s="155"/>
    </row>
    <row r="44" spans="1:2" s="153" customFormat="1" ht="12" x14ac:dyDescent="0.2">
      <c r="A44" s="68"/>
      <c r="B44" s="151"/>
    </row>
    <row r="45" spans="1:2" s="150" customFormat="1" ht="9" x14ac:dyDescent="0.15">
      <c r="A45" s="152"/>
      <c r="B45" s="151"/>
    </row>
    <row r="46" spans="1:2" s="150" customFormat="1" x14ac:dyDescent="0.2">
      <c r="B46" s="149"/>
    </row>
  </sheetData>
  <mergeCells count="2">
    <mergeCell ref="A1:D1"/>
    <mergeCell ref="B28:D28"/>
  </mergeCells>
  <pageMargins left="0.78740157480314965" right="0.78740157480314965" top="0.47244094488188981" bottom="0.47244094488188981" header="0.51181102362204722" footer="0.51181102362204722"/>
  <pageSetup paperSize="9" scale="99" firstPageNumber="2" orientation="landscape" useFirstPageNumber="1" r:id="rId1"/>
  <headerFooter alignWithMargins="0"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workbookViewId="0">
      <selection activeCell="A4" sqref="A4:P4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281</v>
      </c>
      <c r="B1" s="244"/>
      <c r="C1" s="244"/>
      <c r="D1" s="244"/>
      <c r="E1" s="244"/>
      <c r="F1" s="244"/>
      <c r="G1" s="244"/>
      <c r="H1" s="244"/>
      <c r="I1" s="8" t="s">
        <v>276</v>
      </c>
      <c r="J1" s="359" t="s">
        <v>281</v>
      </c>
      <c r="K1" s="244"/>
      <c r="L1" s="244"/>
      <c r="M1" s="244"/>
      <c r="N1" s="244"/>
      <c r="O1" s="244"/>
      <c r="P1" s="8" t="s">
        <v>276</v>
      </c>
    </row>
    <row r="2" spans="1:16" ht="12.75" x14ac:dyDescent="0.25">
      <c r="A2" s="258" t="s">
        <v>373</v>
      </c>
      <c r="B2" s="244"/>
      <c r="C2" s="244"/>
      <c r="D2" s="244"/>
      <c r="E2" s="244"/>
      <c r="F2" s="244"/>
      <c r="G2" s="244"/>
      <c r="H2" s="244"/>
      <c r="I2" s="8" t="s">
        <v>239</v>
      </c>
      <c r="J2" s="359" t="s">
        <v>373</v>
      </c>
      <c r="K2" s="244"/>
      <c r="L2" s="244"/>
      <c r="M2" s="244"/>
      <c r="N2" s="244"/>
      <c r="O2" s="244"/>
      <c r="P2" s="8" t="s">
        <v>239</v>
      </c>
    </row>
    <row r="4" spans="1:16" ht="12.75" x14ac:dyDescent="0.25">
      <c r="A4" s="306" t="s">
        <v>238</v>
      </c>
      <c r="B4" s="275"/>
      <c r="C4" s="275"/>
      <c r="D4" s="275"/>
      <c r="E4" s="275"/>
      <c r="F4" s="275"/>
      <c r="G4" s="275"/>
      <c r="H4" s="275"/>
      <c r="I4" s="275"/>
      <c r="J4" s="306" t="s">
        <v>238</v>
      </c>
      <c r="K4" s="275"/>
      <c r="L4" s="275"/>
      <c r="M4" s="275"/>
      <c r="N4" s="275"/>
      <c r="O4" s="275"/>
      <c r="P4" s="275"/>
    </row>
    <row r="6" spans="1:16" x14ac:dyDescent="0.25">
      <c r="A6" s="356" t="s">
        <v>0</v>
      </c>
      <c r="B6" s="357"/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8</v>
      </c>
      <c r="K6" s="12" t="s">
        <v>74</v>
      </c>
    </row>
    <row r="7" spans="1:16" ht="56.25" x14ac:dyDescent="0.25">
      <c r="A7" s="358"/>
      <c r="B7" s="358"/>
      <c r="C7" s="3" t="s">
        <v>72</v>
      </c>
      <c r="D7" s="3" t="s">
        <v>100</v>
      </c>
      <c r="E7" s="3" t="s">
        <v>99</v>
      </c>
      <c r="F7" s="3" t="s">
        <v>98</v>
      </c>
      <c r="G7" s="3" t="s">
        <v>97</v>
      </c>
      <c r="H7" s="3" t="s">
        <v>96</v>
      </c>
      <c r="I7" s="3" t="s">
        <v>63</v>
      </c>
      <c r="J7" s="3" t="s">
        <v>95</v>
      </c>
      <c r="K7" s="3" t="s">
        <v>62</v>
      </c>
    </row>
    <row r="8" spans="1:16" ht="33" customHeight="1" x14ac:dyDescent="0.25">
      <c r="A8" s="350" t="s">
        <v>372</v>
      </c>
      <c r="B8" s="351"/>
    </row>
    <row r="9" spans="1:16" ht="12.75" x14ac:dyDescent="0.25">
      <c r="A9" s="354" t="s">
        <v>271</v>
      </c>
      <c r="B9" s="355"/>
      <c r="C9" s="9"/>
      <c r="D9" s="9"/>
      <c r="E9" s="9"/>
      <c r="F9" s="9"/>
      <c r="G9" s="9"/>
      <c r="H9" s="9"/>
      <c r="I9" s="9"/>
      <c r="J9" s="9"/>
      <c r="K9" s="9">
        <f>SUM($C9:J9)</f>
        <v>0</v>
      </c>
    </row>
    <row r="10" spans="1:16" ht="12.75" x14ac:dyDescent="0.25">
      <c r="A10" s="352" t="s">
        <v>16</v>
      </c>
      <c r="B10" s="353"/>
      <c r="C10" s="28"/>
      <c r="D10" s="28"/>
      <c r="E10" s="28"/>
      <c r="F10" s="28"/>
      <c r="G10" s="28"/>
      <c r="H10" s="28"/>
      <c r="I10" s="28"/>
      <c r="J10" s="28"/>
      <c r="K10" s="28">
        <f>SUM($C10:J10)</f>
        <v>0</v>
      </c>
    </row>
    <row r="11" spans="1:16" ht="12.75" x14ac:dyDescent="0.25">
      <c r="A11" s="352" t="s">
        <v>289</v>
      </c>
      <c r="B11" s="353"/>
      <c r="C11" s="28"/>
      <c r="D11" s="28"/>
      <c r="E11" s="28"/>
      <c r="F11" s="28"/>
      <c r="G11" s="28"/>
      <c r="H11" s="28"/>
      <c r="I11" s="28"/>
      <c r="J11" s="28"/>
      <c r="K11" s="28">
        <f>SUM($C11:J11)</f>
        <v>0</v>
      </c>
    </row>
    <row r="12" spans="1:16" ht="12.75" x14ac:dyDescent="0.25">
      <c r="A12" s="352" t="s">
        <v>285</v>
      </c>
      <c r="B12" s="353"/>
      <c r="C12" s="28"/>
      <c r="D12" s="28"/>
      <c r="E12" s="28"/>
      <c r="F12" s="28"/>
      <c r="G12" s="28"/>
      <c r="H12" s="28"/>
      <c r="I12" s="28"/>
      <c r="J12" s="28"/>
      <c r="K12" s="28">
        <f>SUM($C12:J12)</f>
        <v>0</v>
      </c>
    </row>
    <row r="13" spans="1:16" ht="33" customHeight="1" x14ac:dyDescent="0.25">
      <c r="A13" s="350" t="s">
        <v>371</v>
      </c>
      <c r="B13" s="351"/>
    </row>
    <row r="14" spans="1:16" ht="12.75" x14ac:dyDescent="0.25">
      <c r="A14" s="354" t="s">
        <v>271</v>
      </c>
      <c r="B14" s="355"/>
      <c r="C14" s="9">
        <v>73402241</v>
      </c>
      <c r="D14" s="9">
        <v>245099873</v>
      </c>
      <c r="E14" s="9">
        <v>16925985</v>
      </c>
      <c r="F14" s="9">
        <v>64646799</v>
      </c>
      <c r="G14" s="9">
        <v>0</v>
      </c>
      <c r="H14" s="9">
        <v>0</v>
      </c>
      <c r="I14" s="9">
        <v>0</v>
      </c>
      <c r="J14" s="9">
        <v>0</v>
      </c>
      <c r="K14" s="9">
        <f>SUM($C14:J14)</f>
        <v>400074898</v>
      </c>
    </row>
    <row r="15" spans="1:16" ht="12.75" x14ac:dyDescent="0.25">
      <c r="A15" s="352" t="s">
        <v>16</v>
      </c>
      <c r="B15" s="353"/>
      <c r="C15" s="28">
        <v>32593724</v>
      </c>
      <c r="D15" s="28">
        <v>34436278</v>
      </c>
      <c r="E15" s="28">
        <v>13404010</v>
      </c>
      <c r="F15" s="28">
        <v>22774699</v>
      </c>
      <c r="G15" s="28">
        <v>0</v>
      </c>
      <c r="H15" s="28">
        <v>0</v>
      </c>
      <c r="I15" s="28">
        <v>0</v>
      </c>
      <c r="J15" s="28">
        <v>0</v>
      </c>
      <c r="K15" s="28">
        <f>SUM($C15:J15)</f>
        <v>103208711</v>
      </c>
    </row>
    <row r="16" spans="1:16" ht="12.75" x14ac:dyDescent="0.25">
      <c r="A16" s="352" t="s">
        <v>279</v>
      </c>
      <c r="B16" s="353"/>
      <c r="C16" s="28">
        <v>40808517</v>
      </c>
      <c r="D16" s="28">
        <v>210662736</v>
      </c>
      <c r="E16" s="28">
        <v>3494719</v>
      </c>
      <c r="F16" s="28">
        <v>41872100</v>
      </c>
      <c r="G16" s="28">
        <v>0</v>
      </c>
      <c r="H16" s="28">
        <v>0</v>
      </c>
      <c r="I16" s="28">
        <v>0</v>
      </c>
      <c r="J16" s="28">
        <v>0</v>
      </c>
      <c r="K16" s="28">
        <f>SUM($C16:J16)</f>
        <v>296838072</v>
      </c>
    </row>
    <row r="17" spans="1:11" ht="12.75" x14ac:dyDescent="0.25">
      <c r="A17" s="352" t="s">
        <v>285</v>
      </c>
      <c r="B17" s="353"/>
      <c r="C17" s="28">
        <v>0</v>
      </c>
      <c r="D17" s="28">
        <v>859</v>
      </c>
      <c r="E17" s="28">
        <v>27256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f>SUM($C17:J17)</f>
        <v>28115</v>
      </c>
    </row>
    <row r="18" spans="1:11" ht="33" customHeight="1" x14ac:dyDescent="0.25">
      <c r="A18" s="350" t="s">
        <v>370</v>
      </c>
      <c r="B18" s="351"/>
    </row>
    <row r="19" spans="1:11" ht="12.75" x14ac:dyDescent="0.25">
      <c r="A19" s="354" t="s">
        <v>271</v>
      </c>
      <c r="B19" s="355"/>
      <c r="C19" s="9"/>
      <c r="D19" s="9"/>
      <c r="E19" s="9"/>
      <c r="F19" s="9"/>
      <c r="G19" s="9"/>
      <c r="H19" s="9"/>
      <c r="I19" s="9"/>
      <c r="J19" s="9"/>
      <c r="K19" s="9">
        <f>SUM($C19:J19)</f>
        <v>0</v>
      </c>
    </row>
    <row r="20" spans="1:11" ht="12.75" x14ac:dyDescent="0.25">
      <c r="A20" s="352" t="s">
        <v>16</v>
      </c>
      <c r="B20" s="353"/>
      <c r="C20" s="28"/>
      <c r="D20" s="28"/>
      <c r="E20" s="28"/>
      <c r="F20" s="28"/>
      <c r="G20" s="28"/>
      <c r="H20" s="28"/>
      <c r="I20" s="28"/>
      <c r="J20" s="28"/>
      <c r="K20" s="28">
        <f>SUM($C20:J20)</f>
        <v>0</v>
      </c>
    </row>
    <row r="21" spans="1:11" ht="12.75" x14ac:dyDescent="0.25">
      <c r="A21" s="352" t="s">
        <v>279</v>
      </c>
      <c r="B21" s="353"/>
      <c r="C21" s="28"/>
      <c r="D21" s="28"/>
      <c r="E21" s="28"/>
      <c r="F21" s="28"/>
      <c r="G21" s="28"/>
      <c r="H21" s="28"/>
      <c r="I21" s="28"/>
      <c r="J21" s="28"/>
      <c r="K21" s="28">
        <f>SUM($C21:J21)</f>
        <v>0</v>
      </c>
    </row>
    <row r="22" spans="1:11" ht="12.75" x14ac:dyDescent="0.25">
      <c r="A22" s="352" t="s">
        <v>285</v>
      </c>
      <c r="B22" s="353"/>
      <c r="C22" s="28"/>
      <c r="D22" s="28"/>
      <c r="E22" s="28"/>
      <c r="F22" s="28"/>
      <c r="G22" s="28"/>
      <c r="H22" s="28"/>
      <c r="I22" s="28"/>
      <c r="J22" s="28"/>
      <c r="K22" s="28">
        <f>SUM($C22:J22)</f>
        <v>0</v>
      </c>
    </row>
    <row r="23" spans="1:11" ht="33" customHeight="1" x14ac:dyDescent="0.25">
      <c r="A23" s="350" t="s">
        <v>369</v>
      </c>
      <c r="B23" s="351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</sheetData>
  <mergeCells count="23">
    <mergeCell ref="A11:B11"/>
    <mergeCell ref="A10:B10"/>
    <mergeCell ref="A9:B9"/>
    <mergeCell ref="A8:B8"/>
    <mergeCell ref="A6:B7"/>
    <mergeCell ref="J1:O1"/>
    <mergeCell ref="J2:O2"/>
    <mergeCell ref="J4:P4"/>
    <mergeCell ref="A1:H1"/>
    <mergeCell ref="A2:H2"/>
    <mergeCell ref="A4:I4"/>
    <mergeCell ref="A12:B12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4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workbookViewId="0">
      <selection activeCell="A4" sqref="A4:P4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281</v>
      </c>
      <c r="B1" s="244"/>
      <c r="C1" s="244"/>
      <c r="D1" s="244"/>
      <c r="E1" s="244"/>
      <c r="F1" s="244"/>
      <c r="G1" s="244"/>
      <c r="H1" s="244"/>
      <c r="I1" s="8" t="s">
        <v>276</v>
      </c>
      <c r="J1" s="359" t="s">
        <v>281</v>
      </c>
      <c r="K1" s="244"/>
      <c r="L1" s="244"/>
      <c r="M1" s="244"/>
      <c r="N1" s="244"/>
      <c r="O1" s="244"/>
      <c r="P1" s="8" t="s">
        <v>276</v>
      </c>
    </row>
    <row r="2" spans="1:16" ht="12.75" x14ac:dyDescent="0.25">
      <c r="A2" s="258" t="s">
        <v>373</v>
      </c>
      <c r="B2" s="244"/>
      <c r="C2" s="244"/>
      <c r="D2" s="244"/>
      <c r="E2" s="244"/>
      <c r="F2" s="244"/>
      <c r="G2" s="244"/>
      <c r="H2" s="244"/>
      <c r="I2" s="8" t="s">
        <v>229</v>
      </c>
      <c r="J2" s="359" t="s">
        <v>373</v>
      </c>
      <c r="K2" s="244"/>
      <c r="L2" s="244"/>
      <c r="M2" s="244"/>
      <c r="N2" s="244"/>
      <c r="O2" s="244"/>
      <c r="P2" s="8" t="s">
        <v>229</v>
      </c>
    </row>
    <row r="4" spans="1:16" ht="12.75" x14ac:dyDescent="0.25">
      <c r="A4" s="306" t="s">
        <v>228</v>
      </c>
      <c r="B4" s="275"/>
      <c r="C4" s="275"/>
      <c r="D4" s="275"/>
      <c r="E4" s="275"/>
      <c r="F4" s="275"/>
      <c r="G4" s="275"/>
      <c r="H4" s="275"/>
      <c r="I4" s="275"/>
      <c r="J4" s="306" t="s">
        <v>228</v>
      </c>
      <c r="K4" s="275"/>
      <c r="L4" s="275"/>
      <c r="M4" s="275"/>
      <c r="N4" s="275"/>
      <c r="O4" s="275"/>
      <c r="P4" s="275"/>
    </row>
    <row r="6" spans="1:16" x14ac:dyDescent="0.25">
      <c r="A6" s="356" t="s">
        <v>0</v>
      </c>
      <c r="B6" s="357"/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 t="s">
        <v>74</v>
      </c>
    </row>
    <row r="7" spans="1:16" ht="56.25" x14ac:dyDescent="0.25">
      <c r="A7" s="358"/>
      <c r="B7" s="358"/>
      <c r="C7" s="3" t="s">
        <v>72</v>
      </c>
      <c r="D7" s="3" t="s">
        <v>71</v>
      </c>
      <c r="E7" s="3" t="s">
        <v>70</v>
      </c>
      <c r="F7" s="3" t="s">
        <v>69</v>
      </c>
      <c r="G7" s="3" t="s">
        <v>68</v>
      </c>
      <c r="H7" s="3" t="s">
        <v>67</v>
      </c>
      <c r="I7" s="3" t="s">
        <v>66</v>
      </c>
      <c r="J7" s="3" t="s">
        <v>65</v>
      </c>
      <c r="K7" s="3" t="s">
        <v>64</v>
      </c>
      <c r="L7" s="3" t="s">
        <v>63</v>
      </c>
      <c r="M7" s="3" t="s">
        <v>62</v>
      </c>
    </row>
    <row r="8" spans="1:16" ht="33" customHeight="1" x14ac:dyDescent="0.25">
      <c r="A8" s="350" t="s">
        <v>372</v>
      </c>
      <c r="B8" s="351"/>
    </row>
    <row r="9" spans="1:16" ht="12.75" x14ac:dyDescent="0.25">
      <c r="A9" s="354" t="s">
        <v>271</v>
      </c>
      <c r="B9" s="355"/>
      <c r="C9" s="9"/>
      <c r="D9" s="9"/>
      <c r="E9" s="9"/>
      <c r="F9" s="9"/>
      <c r="G9" s="9"/>
      <c r="H9" s="9"/>
      <c r="I9" s="9"/>
      <c r="J9" s="9"/>
      <c r="K9" s="9"/>
      <c r="L9" s="9"/>
      <c r="M9" s="9">
        <f>SUM($C9:L9)</f>
        <v>0</v>
      </c>
    </row>
    <row r="10" spans="1:16" ht="12.75" x14ac:dyDescent="0.25">
      <c r="A10" s="352" t="s">
        <v>16</v>
      </c>
      <c r="B10" s="353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>
        <f>SUM($C10:L10)</f>
        <v>0</v>
      </c>
    </row>
    <row r="11" spans="1:16" ht="12.75" x14ac:dyDescent="0.25">
      <c r="A11" s="352" t="s">
        <v>279</v>
      </c>
      <c r="B11" s="353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>
        <f>SUM($C11:L11)</f>
        <v>0</v>
      </c>
    </row>
    <row r="12" spans="1:16" ht="12.75" x14ac:dyDescent="0.25">
      <c r="A12" s="352" t="s">
        <v>285</v>
      </c>
      <c r="B12" s="35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>
        <f>SUM($C12:L12)</f>
        <v>0</v>
      </c>
    </row>
    <row r="13" spans="1:16" ht="33" customHeight="1" x14ac:dyDescent="0.25">
      <c r="A13" s="350" t="s">
        <v>371</v>
      </c>
      <c r="B13" s="351"/>
    </row>
    <row r="14" spans="1:16" ht="12.75" x14ac:dyDescent="0.25">
      <c r="A14" s="354" t="s">
        <v>271</v>
      </c>
      <c r="B14" s="355"/>
      <c r="C14" s="9">
        <v>355000</v>
      </c>
      <c r="D14" s="9">
        <v>1156842</v>
      </c>
      <c r="E14" s="9">
        <v>27241573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f>SUM($C14:L14)</f>
        <v>28753415</v>
      </c>
    </row>
    <row r="15" spans="1:16" ht="12.75" x14ac:dyDescent="0.25">
      <c r="A15" s="352" t="s">
        <v>16</v>
      </c>
      <c r="B15" s="353"/>
      <c r="C15" s="28">
        <v>0</v>
      </c>
      <c r="D15" s="28">
        <v>579790</v>
      </c>
      <c r="E15" s="28">
        <v>6773283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f>SUM($C15:L15)</f>
        <v>7353073</v>
      </c>
    </row>
    <row r="16" spans="1:16" ht="12.75" x14ac:dyDescent="0.25">
      <c r="A16" s="352" t="s">
        <v>279</v>
      </c>
      <c r="B16" s="353"/>
      <c r="C16" s="28">
        <v>355000</v>
      </c>
      <c r="D16" s="28">
        <v>501822</v>
      </c>
      <c r="E16" s="28">
        <v>20462710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f>SUM($C16:L16)</f>
        <v>21319532</v>
      </c>
    </row>
    <row r="17" spans="1:13" ht="12.75" x14ac:dyDescent="0.25">
      <c r="A17" s="352" t="s">
        <v>285</v>
      </c>
      <c r="B17" s="353"/>
      <c r="C17" s="28">
        <v>0</v>
      </c>
      <c r="D17" s="28">
        <v>75230</v>
      </c>
      <c r="E17" s="28">
        <v>5580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f>SUM($C17:L17)</f>
        <v>80810</v>
      </c>
    </row>
    <row r="18" spans="1:13" ht="33" customHeight="1" x14ac:dyDescent="0.25">
      <c r="A18" s="350" t="s">
        <v>370</v>
      </c>
      <c r="B18" s="351"/>
    </row>
    <row r="19" spans="1:13" ht="12.75" x14ac:dyDescent="0.25">
      <c r="A19" s="354" t="s">
        <v>271</v>
      </c>
      <c r="B19" s="355"/>
      <c r="C19" s="9">
        <v>0</v>
      </c>
      <c r="D19" s="9">
        <v>0</v>
      </c>
      <c r="E19" s="9">
        <v>1312649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f>SUM($C19:L19)</f>
        <v>1312649</v>
      </c>
    </row>
    <row r="20" spans="1:13" ht="12.75" x14ac:dyDescent="0.25">
      <c r="A20" s="352" t="s">
        <v>16</v>
      </c>
      <c r="B20" s="353"/>
      <c r="C20" s="28">
        <v>0</v>
      </c>
      <c r="D20" s="28">
        <v>0</v>
      </c>
      <c r="E20" s="28">
        <v>954654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f>SUM($C20:L20)</f>
        <v>954654</v>
      </c>
    </row>
    <row r="21" spans="1:13" ht="12.75" x14ac:dyDescent="0.25">
      <c r="A21" s="352" t="s">
        <v>279</v>
      </c>
      <c r="B21" s="353"/>
      <c r="C21" s="28">
        <v>0</v>
      </c>
      <c r="D21" s="28">
        <v>0</v>
      </c>
      <c r="E21" s="28">
        <v>357995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f>SUM($C21:L21)</f>
        <v>357995</v>
      </c>
    </row>
    <row r="22" spans="1:13" ht="12.75" x14ac:dyDescent="0.25">
      <c r="A22" s="352" t="s">
        <v>285</v>
      </c>
      <c r="B22" s="353"/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f>SUM($C22:L22)</f>
        <v>0</v>
      </c>
    </row>
    <row r="23" spans="1:13" ht="33" customHeight="1" x14ac:dyDescent="0.25">
      <c r="A23" s="350" t="s">
        <v>369</v>
      </c>
      <c r="B23" s="351"/>
    </row>
    <row r="24" spans="1:13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</sheetData>
  <mergeCells count="23">
    <mergeCell ref="A11:B11"/>
    <mergeCell ref="A10:B10"/>
    <mergeCell ref="A9:B9"/>
    <mergeCell ref="A8:B8"/>
    <mergeCell ref="A6:B7"/>
    <mergeCell ref="J1:O1"/>
    <mergeCell ref="J2:O2"/>
    <mergeCell ref="J4:P4"/>
    <mergeCell ref="A1:H1"/>
    <mergeCell ref="A2:H2"/>
    <mergeCell ref="A4:I4"/>
    <mergeCell ref="A12:B12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6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workbookViewId="0">
      <selection sqref="A1:E1"/>
    </sheetView>
  </sheetViews>
  <sheetFormatPr baseColWidth="10" defaultRowHeight="11.25" x14ac:dyDescent="0.25"/>
  <cols>
    <col min="1" max="1" width="8.7109375" style="4" customWidth="1"/>
    <col min="2" max="2" width="35.7109375" style="6" customWidth="1"/>
    <col min="3" max="6" width="17.7109375" style="4" customWidth="1"/>
    <col min="7" max="16384" width="11.42578125" style="4"/>
  </cols>
  <sheetData>
    <row r="1" spans="1:6" ht="12.75" x14ac:dyDescent="0.25">
      <c r="A1" s="258" t="s">
        <v>281</v>
      </c>
      <c r="B1" s="244"/>
      <c r="C1" s="244"/>
      <c r="D1" s="244"/>
      <c r="E1" s="244"/>
      <c r="F1" s="8" t="s">
        <v>276</v>
      </c>
    </row>
    <row r="2" spans="1:6" ht="12.75" x14ac:dyDescent="0.25">
      <c r="A2" s="252" t="s">
        <v>358</v>
      </c>
      <c r="B2" s="253"/>
      <c r="C2" s="253"/>
      <c r="D2" s="253"/>
      <c r="E2" s="253"/>
      <c r="F2" s="33" t="s">
        <v>368</v>
      </c>
    </row>
    <row r="3" spans="1:6" ht="12.75" x14ac:dyDescent="0.25">
      <c r="A3" s="248" t="s">
        <v>273</v>
      </c>
      <c r="B3" s="249"/>
      <c r="C3" s="249"/>
      <c r="D3" s="249"/>
      <c r="E3" s="249"/>
      <c r="F3" s="31" t="s">
        <v>367</v>
      </c>
    </row>
    <row r="5" spans="1:6" ht="12.75" x14ac:dyDescent="0.25">
      <c r="A5" s="361" t="s">
        <v>366</v>
      </c>
      <c r="B5" s="362"/>
      <c r="C5" s="362"/>
      <c r="D5" s="362"/>
      <c r="E5" s="362"/>
      <c r="F5" s="362"/>
    </row>
    <row r="6" spans="1:6" ht="22.5" x14ac:dyDescent="0.25">
      <c r="A6" s="40" t="s">
        <v>8</v>
      </c>
      <c r="B6" s="40" t="s">
        <v>0</v>
      </c>
      <c r="C6" s="40" t="s">
        <v>271</v>
      </c>
      <c r="D6" s="40" t="s">
        <v>16</v>
      </c>
      <c r="E6" s="40" t="s">
        <v>279</v>
      </c>
      <c r="F6" s="40" t="s">
        <v>278</v>
      </c>
    </row>
    <row r="7" spans="1:6" x14ac:dyDescent="0.25">
      <c r="A7" s="39"/>
      <c r="B7" s="38" t="s">
        <v>2</v>
      </c>
      <c r="C7" s="37"/>
      <c r="D7" s="37"/>
      <c r="E7" s="37"/>
      <c r="F7" s="37"/>
    </row>
    <row r="8" spans="1:6" x14ac:dyDescent="0.25">
      <c r="A8" s="39"/>
      <c r="B8" s="38" t="s">
        <v>1</v>
      </c>
      <c r="C8" s="37"/>
      <c r="D8" s="37"/>
      <c r="E8" s="37"/>
      <c r="F8" s="37"/>
    </row>
    <row r="10" spans="1:6" ht="12.75" x14ac:dyDescent="0.25">
      <c r="A10" s="361" t="s">
        <v>365</v>
      </c>
      <c r="B10" s="362"/>
      <c r="C10" s="362"/>
      <c r="D10" s="362"/>
      <c r="E10" s="362"/>
      <c r="F10" s="362"/>
    </row>
    <row r="11" spans="1:6" ht="22.5" x14ac:dyDescent="0.25">
      <c r="A11" s="40" t="s">
        <v>8</v>
      </c>
      <c r="B11" s="40" t="s">
        <v>0</v>
      </c>
      <c r="C11" s="40" t="s">
        <v>271</v>
      </c>
      <c r="D11" s="40" t="s">
        <v>16</v>
      </c>
      <c r="E11" s="40" t="s">
        <v>279</v>
      </c>
      <c r="F11" s="40" t="s">
        <v>278</v>
      </c>
    </row>
    <row r="12" spans="1:6" x14ac:dyDescent="0.25">
      <c r="A12" s="39"/>
      <c r="B12" s="38" t="s">
        <v>359</v>
      </c>
      <c r="C12" s="37"/>
      <c r="D12" s="37"/>
      <c r="E12" s="37"/>
      <c r="F12" s="37"/>
    </row>
    <row r="13" spans="1:6" x14ac:dyDescent="0.25">
      <c r="A13" s="39"/>
      <c r="B13" s="38" t="s">
        <v>1</v>
      </c>
      <c r="C13" s="37">
        <v>1586405107</v>
      </c>
      <c r="D13" s="37">
        <v>405971632</v>
      </c>
      <c r="E13" s="37">
        <v>1180830870</v>
      </c>
      <c r="F13" s="37">
        <v>-397395</v>
      </c>
    </row>
    <row r="14" spans="1:6" x14ac:dyDescent="0.25">
      <c r="A14" s="30">
        <v>1068</v>
      </c>
      <c r="B14" s="29" t="s">
        <v>364</v>
      </c>
      <c r="C14" s="28">
        <v>150321597</v>
      </c>
      <c r="D14" s="28">
        <v>150321597</v>
      </c>
      <c r="E14" s="28">
        <v>0</v>
      </c>
      <c r="F14" s="28">
        <v>0</v>
      </c>
    </row>
    <row r="15" spans="1:6" x14ac:dyDescent="0.25">
      <c r="A15" s="30">
        <v>1311</v>
      </c>
      <c r="B15" s="29" t="s">
        <v>222</v>
      </c>
      <c r="C15" s="28">
        <v>1436083510</v>
      </c>
      <c r="D15" s="28">
        <v>255650035</v>
      </c>
      <c r="E15" s="28">
        <v>1180830870</v>
      </c>
      <c r="F15" s="28">
        <v>-397395</v>
      </c>
    </row>
    <row r="16" spans="1:6" ht="9.9499999999999993" customHeight="1" x14ac:dyDescent="0.25">
      <c r="A16" s="360" t="s">
        <v>282</v>
      </c>
      <c r="B16" s="360"/>
      <c r="C16" s="360"/>
      <c r="D16" s="360"/>
      <c r="E16" s="360"/>
      <c r="F16" s="360"/>
    </row>
    <row r="17" spans="1:6" ht="9.9499999999999993" customHeight="1" x14ac:dyDescent="0.25">
      <c r="A17" s="360" t="s">
        <v>363</v>
      </c>
      <c r="B17" s="360"/>
      <c r="C17" s="360"/>
      <c r="D17" s="360"/>
      <c r="E17" s="360"/>
      <c r="F17" s="360"/>
    </row>
  </sheetData>
  <mergeCells count="7">
    <mergeCell ref="A17:F17"/>
    <mergeCell ref="A16:F16"/>
    <mergeCell ref="A10:F10"/>
    <mergeCell ref="A5:F5"/>
    <mergeCell ref="A1:E1"/>
    <mergeCell ref="A2:E2"/>
    <mergeCell ref="A3:E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8" orientation="landscape" useFirstPageNumber="1" r:id="rId1"/>
  <headerFoot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workbookViewId="0">
      <selection sqref="A1:E1"/>
    </sheetView>
  </sheetViews>
  <sheetFormatPr baseColWidth="10" defaultRowHeight="11.25" x14ac:dyDescent="0.25"/>
  <cols>
    <col min="1" max="1" width="8.7109375" style="4" customWidth="1"/>
    <col min="2" max="2" width="35.7109375" style="6" customWidth="1"/>
    <col min="3" max="6" width="17.7109375" style="4" customWidth="1"/>
    <col min="7" max="16384" width="11.42578125" style="4"/>
  </cols>
  <sheetData>
    <row r="1" spans="1:6" ht="12.75" x14ac:dyDescent="0.25">
      <c r="A1" s="258" t="s">
        <v>281</v>
      </c>
      <c r="B1" s="244"/>
      <c r="C1" s="244"/>
      <c r="D1" s="244"/>
      <c r="E1" s="244"/>
      <c r="F1" s="8" t="s">
        <v>276</v>
      </c>
    </row>
    <row r="2" spans="1:6" ht="12.75" x14ac:dyDescent="0.25">
      <c r="A2" s="252" t="s">
        <v>358</v>
      </c>
      <c r="B2" s="253"/>
      <c r="C2" s="253"/>
      <c r="D2" s="253"/>
      <c r="E2" s="253"/>
      <c r="F2" s="33" t="s">
        <v>362</v>
      </c>
    </row>
    <row r="3" spans="1:6" ht="12.75" x14ac:dyDescent="0.25">
      <c r="A3" s="248" t="s">
        <v>273</v>
      </c>
      <c r="B3" s="249"/>
      <c r="C3" s="249"/>
      <c r="D3" s="249"/>
      <c r="E3" s="249"/>
      <c r="F3" s="31"/>
    </row>
    <row r="5" spans="1:6" ht="12.75" x14ac:dyDescent="0.25">
      <c r="A5" s="361" t="s">
        <v>361</v>
      </c>
      <c r="B5" s="362"/>
      <c r="C5" s="362"/>
      <c r="D5" s="362"/>
      <c r="E5" s="362"/>
      <c r="F5" s="362"/>
    </row>
    <row r="6" spans="1:6" ht="22.5" x14ac:dyDescent="0.25">
      <c r="A6" s="40" t="s">
        <v>8</v>
      </c>
      <c r="B6" s="40" t="s">
        <v>0</v>
      </c>
      <c r="C6" s="40" t="s">
        <v>271</v>
      </c>
      <c r="D6" s="40" t="s">
        <v>16</v>
      </c>
      <c r="E6" s="40" t="s">
        <v>279</v>
      </c>
      <c r="F6" s="40" t="s">
        <v>278</v>
      </c>
    </row>
    <row r="7" spans="1:6" x14ac:dyDescent="0.25">
      <c r="A7" s="39"/>
      <c r="B7" s="38" t="s">
        <v>2</v>
      </c>
      <c r="C7" s="37">
        <v>4250000</v>
      </c>
      <c r="D7" s="37">
        <v>4104120</v>
      </c>
      <c r="E7" s="37">
        <v>0</v>
      </c>
      <c r="F7" s="37">
        <v>145880</v>
      </c>
    </row>
    <row r="8" spans="1:6" x14ac:dyDescent="0.25">
      <c r="A8" s="30">
        <v>1641</v>
      </c>
      <c r="B8" s="29" t="s">
        <v>360</v>
      </c>
      <c r="C8" s="28">
        <v>4250000</v>
      </c>
      <c r="D8" s="28">
        <v>4104120</v>
      </c>
      <c r="E8" s="28">
        <v>0</v>
      </c>
      <c r="F8" s="28">
        <v>145880</v>
      </c>
    </row>
    <row r="9" spans="1:6" x14ac:dyDescent="0.25">
      <c r="A9" s="39"/>
      <c r="B9" s="38" t="s">
        <v>1</v>
      </c>
      <c r="C9" s="37"/>
      <c r="D9" s="37"/>
      <c r="E9" s="37"/>
      <c r="F9" s="37"/>
    </row>
    <row r="10" spans="1:6" ht="9.9499999999999993" customHeight="1" x14ac:dyDescent="0.25">
      <c r="A10" s="360" t="s">
        <v>282</v>
      </c>
      <c r="B10" s="360"/>
      <c r="C10" s="360"/>
      <c r="D10" s="360"/>
      <c r="E10" s="360"/>
      <c r="F10" s="360"/>
    </row>
  </sheetData>
  <mergeCells count="5">
    <mergeCell ref="A10:F10"/>
    <mergeCell ref="A5:F5"/>
    <mergeCell ref="A1:E1"/>
    <mergeCell ref="A2:E2"/>
    <mergeCell ref="A3:E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9" orientation="landscape" useFirstPageNumber="1" r:id="rId1"/>
  <headerFoot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>
      <selection sqref="A1:E1"/>
    </sheetView>
  </sheetViews>
  <sheetFormatPr baseColWidth="10" defaultRowHeight="11.25" x14ac:dyDescent="0.25"/>
  <cols>
    <col min="1" max="1" width="8.7109375" style="4" customWidth="1"/>
    <col min="2" max="2" width="35.7109375" style="6" customWidth="1"/>
    <col min="3" max="5" width="17.7109375" style="4" customWidth="1"/>
    <col min="6" max="16384" width="11.42578125" style="4"/>
  </cols>
  <sheetData>
    <row r="1" spans="1:5" ht="12.75" x14ac:dyDescent="0.25">
      <c r="A1" s="258" t="s">
        <v>277</v>
      </c>
      <c r="B1" s="244"/>
      <c r="C1" s="244"/>
      <c r="D1" s="244"/>
      <c r="E1" s="8" t="s">
        <v>276</v>
      </c>
    </row>
    <row r="2" spans="1:5" ht="12.75" x14ac:dyDescent="0.25">
      <c r="A2" s="252" t="s">
        <v>358</v>
      </c>
      <c r="B2" s="253"/>
      <c r="C2" s="253"/>
      <c r="D2" s="253"/>
      <c r="E2" s="33" t="s">
        <v>357</v>
      </c>
    </row>
    <row r="3" spans="1:5" ht="12.75" x14ac:dyDescent="0.25">
      <c r="A3" s="248" t="s">
        <v>273</v>
      </c>
      <c r="B3" s="249"/>
      <c r="C3" s="249"/>
      <c r="D3" s="249"/>
      <c r="E3" s="31"/>
    </row>
    <row r="5" spans="1:5" ht="12.75" x14ac:dyDescent="0.25">
      <c r="A5" s="361" t="s">
        <v>356</v>
      </c>
      <c r="B5" s="362"/>
      <c r="C5" s="362"/>
      <c r="D5" s="362"/>
      <c r="E5" s="362"/>
    </row>
    <row r="6" spans="1:5" ht="22.5" x14ac:dyDescent="0.25">
      <c r="A6" s="40" t="s">
        <v>8</v>
      </c>
      <c r="B6" s="40" t="s">
        <v>0</v>
      </c>
      <c r="C6" s="40" t="s">
        <v>271</v>
      </c>
      <c r="D6" s="40" t="s">
        <v>16</v>
      </c>
      <c r="E6" s="40" t="s">
        <v>270</v>
      </c>
    </row>
    <row r="7" spans="1:5" x14ac:dyDescent="0.25">
      <c r="A7" s="39"/>
      <c r="B7" s="38" t="s">
        <v>355</v>
      </c>
      <c r="C7" s="37">
        <v>24706140</v>
      </c>
      <c r="D7" s="37">
        <v>24706140</v>
      </c>
      <c r="E7" s="37"/>
    </row>
    <row r="8" spans="1:5" x14ac:dyDescent="0.25">
      <c r="A8" s="36"/>
      <c r="B8" s="35" t="s">
        <v>354</v>
      </c>
      <c r="C8" s="34">
        <v>24706140</v>
      </c>
      <c r="D8" s="34">
        <v>24706140</v>
      </c>
      <c r="E8" s="34"/>
    </row>
    <row r="9" spans="1:5" ht="22.5" x14ac:dyDescent="0.25">
      <c r="A9" s="30">
        <v>192</v>
      </c>
      <c r="B9" s="29" t="s">
        <v>353</v>
      </c>
      <c r="C9" s="28">
        <v>24706140</v>
      </c>
      <c r="D9" s="28">
        <v>24706140</v>
      </c>
      <c r="E9" s="28"/>
    </row>
    <row r="10" spans="1:5" x14ac:dyDescent="0.25">
      <c r="A10" s="36"/>
      <c r="B10" s="35" t="s">
        <v>352</v>
      </c>
      <c r="C10" s="34"/>
      <c r="D10" s="34"/>
      <c r="E10" s="34"/>
    </row>
    <row r="11" spans="1:5" x14ac:dyDescent="0.25">
      <c r="A11" s="39"/>
      <c r="B11" s="38" t="s">
        <v>351</v>
      </c>
      <c r="C11" s="37">
        <v>25750095</v>
      </c>
      <c r="D11" s="37">
        <v>25750095</v>
      </c>
      <c r="E11" s="37"/>
    </row>
    <row r="12" spans="1:5" x14ac:dyDescent="0.25">
      <c r="A12" s="30">
        <v>21824</v>
      </c>
      <c r="B12" s="29" t="s">
        <v>235</v>
      </c>
      <c r="C12" s="28">
        <v>25750095</v>
      </c>
      <c r="D12" s="28">
        <v>25750095</v>
      </c>
      <c r="E12" s="28"/>
    </row>
    <row r="13" spans="1:5" ht="9.9499999999999993" customHeight="1" x14ac:dyDescent="0.25">
      <c r="A13" s="360" t="s">
        <v>350</v>
      </c>
      <c r="B13" s="360"/>
      <c r="C13" s="360"/>
      <c r="D13" s="360"/>
      <c r="E13" s="360"/>
    </row>
    <row r="14" spans="1:5" ht="9.9499999999999993" customHeight="1" x14ac:dyDescent="0.25">
      <c r="A14" s="360" t="s">
        <v>349</v>
      </c>
      <c r="B14" s="360"/>
      <c r="C14" s="360"/>
      <c r="D14" s="360"/>
      <c r="E14" s="360"/>
    </row>
    <row r="15" spans="1:5" ht="9.9499999999999993" customHeight="1" x14ac:dyDescent="0.25">
      <c r="A15" s="360" t="s">
        <v>261</v>
      </c>
      <c r="B15" s="360"/>
      <c r="C15" s="360"/>
      <c r="D15" s="360"/>
      <c r="E15" s="360"/>
    </row>
  </sheetData>
  <mergeCells count="7">
    <mergeCell ref="A15:E15"/>
    <mergeCell ref="A14:E14"/>
    <mergeCell ref="A13:E13"/>
    <mergeCell ref="A5:E5"/>
    <mergeCell ref="A1:D1"/>
    <mergeCell ref="A2:D2"/>
    <mergeCell ref="A3:D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30" orientation="landscape" useFirstPageNumber="1" r:id="rId1"/>
  <headerFoot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workbookViewId="0">
      <selection sqref="A1:K1"/>
    </sheetView>
  </sheetViews>
  <sheetFormatPr baseColWidth="10" defaultRowHeight="11.25" x14ac:dyDescent="0.25"/>
  <cols>
    <col min="1" max="1" width="9.7109375" style="4" customWidth="1"/>
    <col min="2" max="2" width="30.7109375" style="6" customWidth="1"/>
    <col min="3" max="12" width="12.7109375" style="4" customWidth="1"/>
    <col min="13" max="16384" width="11.42578125" style="4"/>
  </cols>
  <sheetData>
    <row r="1" spans="1:12" ht="12.75" x14ac:dyDescent="0.25">
      <c r="A1" s="243" t="s">
        <v>277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8" t="s">
        <v>276</v>
      </c>
    </row>
    <row r="2" spans="1:12" ht="12.75" x14ac:dyDescent="0.25">
      <c r="A2" s="243" t="s">
        <v>348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8" t="s">
        <v>347</v>
      </c>
    </row>
    <row r="4" spans="1:12" ht="12.75" x14ac:dyDescent="0.25">
      <c r="A4" s="13" t="s">
        <v>9</v>
      </c>
      <c r="B4" s="12" t="s">
        <v>0</v>
      </c>
      <c r="C4" s="346" t="s">
        <v>346</v>
      </c>
      <c r="D4" s="347"/>
      <c r="E4" s="346" t="s">
        <v>345</v>
      </c>
      <c r="F4" s="347"/>
      <c r="G4" s="346" t="s">
        <v>280</v>
      </c>
      <c r="H4" s="347"/>
      <c r="I4" s="346" t="s">
        <v>15</v>
      </c>
      <c r="J4" s="347"/>
      <c r="K4" s="346" t="s">
        <v>344</v>
      </c>
      <c r="L4" s="347"/>
    </row>
    <row r="5" spans="1:12" ht="12.75" x14ac:dyDescent="0.25">
      <c r="A5" s="32"/>
      <c r="B5" s="61"/>
      <c r="C5" s="348" t="s">
        <v>343</v>
      </c>
      <c r="D5" s="349"/>
      <c r="E5" s="348"/>
      <c r="F5" s="349"/>
      <c r="G5" s="348"/>
      <c r="H5" s="349"/>
      <c r="I5" s="348" t="s">
        <v>342</v>
      </c>
      <c r="J5" s="349"/>
      <c r="K5" s="348" t="s">
        <v>341</v>
      </c>
      <c r="L5" s="349"/>
    </row>
    <row r="6" spans="1:12" x14ac:dyDescent="0.25">
      <c r="A6" s="31"/>
      <c r="B6" s="3"/>
      <c r="C6" s="10" t="s">
        <v>2</v>
      </c>
      <c r="D6" s="10" t="s">
        <v>1</v>
      </c>
      <c r="E6" s="10" t="s">
        <v>2</v>
      </c>
      <c r="F6" s="10" t="s">
        <v>1</v>
      </c>
      <c r="G6" s="10" t="s">
        <v>2</v>
      </c>
      <c r="H6" s="10" t="s">
        <v>1</v>
      </c>
      <c r="I6" s="10" t="s">
        <v>2</v>
      </c>
      <c r="J6" s="10" t="s">
        <v>1</v>
      </c>
      <c r="K6" s="10" t="s">
        <v>2</v>
      </c>
      <c r="L6" s="10" t="s">
        <v>1</v>
      </c>
    </row>
    <row r="7" spans="1:12" x14ac:dyDescent="0.25">
      <c r="A7" s="50" t="s">
        <v>340</v>
      </c>
      <c r="B7" s="49" t="s">
        <v>339</v>
      </c>
      <c r="C7" s="37">
        <v>3814017268</v>
      </c>
      <c r="D7" s="37">
        <v>3787989007</v>
      </c>
      <c r="E7" s="37">
        <v>3067351716</v>
      </c>
      <c r="F7" s="37">
        <v>3271586441</v>
      </c>
      <c r="G7" s="37">
        <v>0</v>
      </c>
      <c r="H7" s="37">
        <v>0</v>
      </c>
      <c r="I7" s="37">
        <v>471420764</v>
      </c>
      <c r="J7" s="37">
        <v>110987350</v>
      </c>
      <c r="K7" s="37">
        <v>275244788</v>
      </c>
      <c r="L7" s="37">
        <v>405415216</v>
      </c>
    </row>
    <row r="8" spans="1:12" x14ac:dyDescent="0.25">
      <c r="A8" s="59" t="s">
        <v>338</v>
      </c>
      <c r="B8" s="58" t="s">
        <v>337</v>
      </c>
      <c r="C8" s="57">
        <v>1142561274</v>
      </c>
      <c r="D8" s="57">
        <v>3112131937</v>
      </c>
      <c r="E8" s="57">
        <v>794223439</v>
      </c>
      <c r="F8" s="57">
        <v>2657539894</v>
      </c>
      <c r="G8" s="57">
        <v>0</v>
      </c>
      <c r="H8" s="57">
        <v>0</v>
      </c>
      <c r="I8" s="57">
        <v>232685277</v>
      </c>
      <c r="J8" s="57">
        <v>52699573</v>
      </c>
      <c r="K8" s="57">
        <v>115652558</v>
      </c>
      <c r="L8" s="57">
        <v>401892470</v>
      </c>
    </row>
    <row r="9" spans="1:12" x14ac:dyDescent="0.25">
      <c r="A9" s="59" t="s">
        <v>336</v>
      </c>
      <c r="B9" s="58" t="s">
        <v>335</v>
      </c>
      <c r="C9" s="57">
        <v>36096448</v>
      </c>
      <c r="D9" s="57">
        <v>76364651</v>
      </c>
      <c r="E9" s="57">
        <v>28986625</v>
      </c>
      <c r="F9" s="57">
        <v>24152745</v>
      </c>
      <c r="G9" s="57">
        <v>0</v>
      </c>
      <c r="H9" s="57">
        <v>0</v>
      </c>
      <c r="I9" s="57">
        <v>101836</v>
      </c>
      <c r="J9" s="57">
        <v>52211906</v>
      </c>
      <c r="K9" s="57">
        <v>7007987</v>
      </c>
      <c r="L9" s="57">
        <v>0</v>
      </c>
    </row>
    <row r="10" spans="1:12" x14ac:dyDescent="0.25">
      <c r="A10" s="59" t="s">
        <v>334</v>
      </c>
      <c r="B10" s="58" t="s">
        <v>333</v>
      </c>
      <c r="C10" s="57">
        <v>434477892</v>
      </c>
      <c r="D10" s="57">
        <v>49500000</v>
      </c>
      <c r="E10" s="57">
        <v>368665127</v>
      </c>
      <c r="F10" s="57">
        <v>52505967</v>
      </c>
      <c r="G10" s="57">
        <v>0</v>
      </c>
      <c r="H10" s="57">
        <v>0</v>
      </c>
      <c r="I10" s="57">
        <v>29740755</v>
      </c>
      <c r="J10" s="57">
        <v>0</v>
      </c>
      <c r="K10" s="57">
        <v>36072010</v>
      </c>
      <c r="L10" s="57">
        <v>-3005967</v>
      </c>
    </row>
    <row r="11" spans="1:12" ht="22.5" x14ac:dyDescent="0.25">
      <c r="A11" s="59" t="s">
        <v>332</v>
      </c>
      <c r="B11" s="58" t="s">
        <v>331</v>
      </c>
      <c r="C11" s="57">
        <v>263952698</v>
      </c>
      <c r="D11" s="57">
        <v>32717422</v>
      </c>
      <c r="E11" s="57">
        <v>225034942</v>
      </c>
      <c r="F11" s="57">
        <v>32782222</v>
      </c>
      <c r="G11" s="57">
        <v>0</v>
      </c>
      <c r="H11" s="57">
        <v>0</v>
      </c>
      <c r="I11" s="57">
        <v>27764196</v>
      </c>
      <c r="J11" s="57">
        <v>0</v>
      </c>
      <c r="K11" s="57">
        <v>11153560</v>
      </c>
      <c r="L11" s="57">
        <v>-64800</v>
      </c>
    </row>
    <row r="12" spans="1:12" x14ac:dyDescent="0.25">
      <c r="A12" s="59" t="s">
        <v>330</v>
      </c>
      <c r="B12" s="58" t="s">
        <v>329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</row>
    <row r="13" spans="1:12" x14ac:dyDescent="0.25">
      <c r="A13" s="59" t="s">
        <v>328</v>
      </c>
      <c r="B13" s="58" t="s">
        <v>327</v>
      </c>
      <c r="C13" s="57">
        <v>469946158</v>
      </c>
      <c r="D13" s="57">
        <v>291652150</v>
      </c>
      <c r="E13" s="57">
        <v>427192924</v>
      </c>
      <c r="F13" s="57">
        <v>271106684</v>
      </c>
      <c r="G13" s="57">
        <v>0</v>
      </c>
      <c r="H13" s="57">
        <v>0</v>
      </c>
      <c r="I13" s="57">
        <v>42499494</v>
      </c>
      <c r="J13" s="57">
        <v>0</v>
      </c>
      <c r="K13" s="57">
        <v>253740</v>
      </c>
      <c r="L13" s="57">
        <v>20545466</v>
      </c>
    </row>
    <row r="14" spans="1:12" x14ac:dyDescent="0.25">
      <c r="A14" s="59" t="s">
        <v>326</v>
      </c>
      <c r="B14" s="58" t="s">
        <v>325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</row>
    <row r="15" spans="1:12" x14ac:dyDescent="0.25">
      <c r="A15" s="59" t="s">
        <v>324</v>
      </c>
      <c r="B15" s="58" t="s">
        <v>323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</row>
    <row r="16" spans="1:12" x14ac:dyDescent="0.25">
      <c r="A16" s="59" t="s">
        <v>322</v>
      </c>
      <c r="B16" s="58" t="s">
        <v>321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</row>
    <row r="17" spans="1:12" ht="22.5" x14ac:dyDescent="0.25">
      <c r="A17" s="59" t="s">
        <v>320</v>
      </c>
      <c r="B17" s="58" t="s">
        <v>319</v>
      </c>
      <c r="C17" s="57">
        <v>89736031</v>
      </c>
      <c r="D17" s="57">
        <v>7159905</v>
      </c>
      <c r="E17" s="57">
        <v>63028886</v>
      </c>
      <c r="F17" s="57">
        <v>9546540</v>
      </c>
      <c r="G17" s="57">
        <v>0</v>
      </c>
      <c r="H17" s="57">
        <v>0</v>
      </c>
      <c r="I17" s="57">
        <v>8804729</v>
      </c>
      <c r="J17" s="57">
        <v>0</v>
      </c>
      <c r="K17" s="57">
        <v>17902416</v>
      </c>
      <c r="L17" s="57">
        <v>-2386635</v>
      </c>
    </row>
    <row r="18" spans="1:12" x14ac:dyDescent="0.25">
      <c r="A18" s="59" t="s">
        <v>318</v>
      </c>
      <c r="B18" s="58" t="s">
        <v>317</v>
      </c>
      <c r="C18" s="57">
        <v>202017268</v>
      </c>
      <c r="D18" s="57">
        <v>18966117</v>
      </c>
      <c r="E18" s="57">
        <v>130160031</v>
      </c>
      <c r="F18" s="57">
        <v>12908698</v>
      </c>
      <c r="G18" s="57">
        <v>0</v>
      </c>
      <c r="H18" s="57">
        <v>0</v>
      </c>
      <c r="I18" s="57">
        <v>62156910</v>
      </c>
      <c r="J18" s="57">
        <v>6075871</v>
      </c>
      <c r="K18" s="57">
        <v>9700327</v>
      </c>
      <c r="L18" s="57">
        <v>-18452</v>
      </c>
    </row>
    <row r="19" spans="1:12" x14ac:dyDescent="0.25">
      <c r="A19" s="59" t="s">
        <v>316</v>
      </c>
      <c r="B19" s="58" t="s">
        <v>315</v>
      </c>
      <c r="C19" s="57">
        <v>821178936</v>
      </c>
      <c r="D19" s="57">
        <v>175677804</v>
      </c>
      <c r="E19" s="57">
        <v>744730724</v>
      </c>
      <c r="F19" s="57">
        <v>177033804</v>
      </c>
      <c r="G19" s="57">
        <v>0</v>
      </c>
      <c r="H19" s="57">
        <v>0</v>
      </c>
      <c r="I19" s="57">
        <v>26925948</v>
      </c>
      <c r="J19" s="57">
        <v>0</v>
      </c>
      <c r="K19" s="57">
        <v>49522264</v>
      </c>
      <c r="L19" s="57">
        <v>-1356000</v>
      </c>
    </row>
    <row r="20" spans="1:12" x14ac:dyDescent="0.25">
      <c r="A20" s="60" t="s">
        <v>314</v>
      </c>
      <c r="B20" s="29" t="s">
        <v>313</v>
      </c>
      <c r="C20" s="28">
        <v>354050563</v>
      </c>
      <c r="D20" s="28">
        <v>23819021</v>
      </c>
      <c r="E20" s="28">
        <v>285329018</v>
      </c>
      <c r="F20" s="28">
        <v>34009887</v>
      </c>
      <c r="G20" s="28">
        <v>0</v>
      </c>
      <c r="H20" s="28">
        <v>0</v>
      </c>
      <c r="I20" s="28">
        <v>40741619</v>
      </c>
      <c r="J20" s="28">
        <v>0</v>
      </c>
      <c r="K20" s="28">
        <v>27979926</v>
      </c>
      <c r="L20" s="28">
        <v>-10190866</v>
      </c>
    </row>
    <row r="21" spans="1:12" x14ac:dyDescent="0.25">
      <c r="A21" s="50" t="s">
        <v>312</v>
      </c>
      <c r="B21" s="49" t="s">
        <v>311</v>
      </c>
      <c r="C21" s="37">
        <v>25750095</v>
      </c>
      <c r="D21" s="37">
        <v>77403037</v>
      </c>
      <c r="E21" s="37">
        <v>25750095</v>
      </c>
      <c r="F21" s="37">
        <v>77403037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</row>
    <row r="22" spans="1:12" x14ac:dyDescent="0.25">
      <c r="A22" s="59" t="s">
        <v>310</v>
      </c>
      <c r="B22" s="58" t="s">
        <v>309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</row>
    <row r="23" spans="1:12" x14ac:dyDescent="0.25">
      <c r="A23" s="59" t="s">
        <v>308</v>
      </c>
      <c r="B23" s="58" t="s">
        <v>307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</row>
    <row r="24" spans="1:12" x14ac:dyDescent="0.25">
      <c r="A24" s="59" t="s">
        <v>306</v>
      </c>
      <c r="B24" s="58" t="s">
        <v>305</v>
      </c>
      <c r="C24" s="57">
        <v>0</v>
      </c>
      <c r="D24" s="57">
        <v>52696897</v>
      </c>
      <c r="E24" s="57">
        <v>0</v>
      </c>
      <c r="F24" s="57">
        <v>52696897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</row>
    <row r="25" spans="1:12" x14ac:dyDescent="0.25">
      <c r="A25" s="59" t="s">
        <v>304</v>
      </c>
      <c r="B25" s="58" t="s">
        <v>303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</row>
    <row r="26" spans="1:12" ht="22.5" x14ac:dyDescent="0.25">
      <c r="A26" s="59" t="s">
        <v>302</v>
      </c>
      <c r="B26" s="58" t="s">
        <v>301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</row>
    <row r="27" spans="1:12" ht="22.5" x14ac:dyDescent="0.25">
      <c r="A27" s="56" t="s">
        <v>300</v>
      </c>
      <c r="B27" s="55" t="s">
        <v>299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4">
        <v>0</v>
      </c>
      <c r="J27" s="54">
        <v>0</v>
      </c>
      <c r="K27" s="53">
        <v>0</v>
      </c>
      <c r="L27" s="53">
        <v>0</v>
      </c>
    </row>
    <row r="28" spans="1:12" x14ac:dyDescent="0.25">
      <c r="A28" s="52" t="s">
        <v>298</v>
      </c>
      <c r="B28" s="35" t="s">
        <v>297</v>
      </c>
      <c r="C28" s="34">
        <v>25750095</v>
      </c>
      <c r="D28" s="34">
        <v>24706140</v>
      </c>
      <c r="E28" s="34">
        <v>25750095</v>
      </c>
      <c r="F28" s="34">
        <v>24706140</v>
      </c>
      <c r="G28" s="34">
        <v>0</v>
      </c>
      <c r="H28" s="34">
        <v>0</v>
      </c>
      <c r="I28" s="51">
        <v>0</v>
      </c>
      <c r="J28" s="51">
        <v>0</v>
      </c>
      <c r="K28" s="34">
        <v>0</v>
      </c>
      <c r="L28" s="34">
        <v>0</v>
      </c>
    </row>
    <row r="29" spans="1:12" x14ac:dyDescent="0.25">
      <c r="A29" s="50" t="s">
        <v>296</v>
      </c>
      <c r="B29" s="49" t="s">
        <v>295</v>
      </c>
      <c r="C29" s="37">
        <v>61667527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</row>
    <row r="30" spans="1:12" ht="21" x14ac:dyDescent="0.25">
      <c r="A30" s="47" t="s">
        <v>294</v>
      </c>
      <c r="B30" s="46" t="s">
        <v>293</v>
      </c>
      <c r="C30" s="45">
        <v>61667527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</row>
    <row r="31" spans="1:12" ht="12.75" x14ac:dyDescent="0.25">
      <c r="A31" s="236" t="s">
        <v>292</v>
      </c>
      <c r="B31" s="237"/>
      <c r="C31" s="37">
        <v>3901434890</v>
      </c>
      <c r="D31" s="37">
        <v>3865392044</v>
      </c>
      <c r="E31" s="37">
        <v>3093101811</v>
      </c>
      <c r="F31" s="37">
        <v>3348989478</v>
      </c>
      <c r="G31" s="37">
        <v>0</v>
      </c>
      <c r="H31" s="37">
        <v>0</v>
      </c>
      <c r="I31" s="37">
        <v>471420764</v>
      </c>
      <c r="J31" s="37">
        <v>110987350</v>
      </c>
      <c r="K31" s="37">
        <v>275244788</v>
      </c>
      <c r="L31" s="37">
        <v>405415216</v>
      </c>
    </row>
    <row r="32" spans="1:12" x14ac:dyDescent="0.25"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 ht="12.75" x14ac:dyDescent="0.25">
      <c r="A33" s="245" t="s">
        <v>291</v>
      </c>
      <c r="B33" s="246"/>
      <c r="C33" s="42">
        <v>0</v>
      </c>
      <c r="D33" s="42">
        <v>36042846</v>
      </c>
      <c r="E33" s="10"/>
      <c r="F33" s="10"/>
      <c r="G33" s="10"/>
      <c r="H33" s="10"/>
      <c r="I33" s="10"/>
      <c r="J33" s="10"/>
      <c r="K33" s="10"/>
      <c r="L33" s="10"/>
    </row>
    <row r="34" spans="1:12" x14ac:dyDescent="0.25">
      <c r="A34" s="41" t="s">
        <v>290</v>
      </c>
    </row>
    <row r="35" spans="1:12" x14ac:dyDescent="0.25">
      <c r="A35" s="41"/>
    </row>
  </sheetData>
  <mergeCells count="14">
    <mergeCell ref="A33:B33"/>
    <mergeCell ref="A31:B31"/>
    <mergeCell ref="A1:K1"/>
    <mergeCell ref="A2:K2"/>
    <mergeCell ref="C4:D4"/>
    <mergeCell ref="C5:D5"/>
    <mergeCell ref="E4:F4"/>
    <mergeCell ref="E5:F5"/>
    <mergeCell ref="G4:H4"/>
    <mergeCell ref="G5:H5"/>
    <mergeCell ref="I4:J4"/>
    <mergeCell ref="I5:J5"/>
    <mergeCell ref="K4:L4"/>
    <mergeCell ref="K5:L5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83" firstPageNumber="31" orientation="landscape" useFirstPageNumber="1" r:id="rId1"/>
  <headerFoot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activeCell="A4" sqref="A4:J4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9" ht="12.75" x14ac:dyDescent="0.25">
      <c r="A1" s="258" t="s">
        <v>281</v>
      </c>
      <c r="B1" s="244"/>
      <c r="C1" s="244"/>
      <c r="D1" s="244"/>
      <c r="E1" s="244"/>
      <c r="F1" s="244"/>
      <c r="G1" s="244"/>
      <c r="H1" s="244"/>
      <c r="I1" s="8" t="s">
        <v>276</v>
      </c>
    </row>
    <row r="2" spans="1:9" ht="12.75" x14ac:dyDescent="0.25">
      <c r="A2" s="258" t="s">
        <v>288</v>
      </c>
      <c r="B2" s="244"/>
      <c r="C2" s="244"/>
      <c r="D2" s="244"/>
      <c r="E2" s="244"/>
      <c r="F2" s="244"/>
      <c r="G2" s="244"/>
      <c r="H2" s="244"/>
      <c r="I2" s="8" t="s">
        <v>221</v>
      </c>
    </row>
    <row r="4" spans="1:9" ht="12.75" x14ac:dyDescent="0.25">
      <c r="A4" s="306" t="s">
        <v>220</v>
      </c>
      <c r="B4" s="275"/>
      <c r="C4" s="275"/>
      <c r="D4" s="275"/>
      <c r="E4" s="275"/>
      <c r="F4" s="275"/>
      <c r="G4" s="275"/>
      <c r="H4" s="275"/>
      <c r="I4" s="275"/>
    </row>
    <row r="6" spans="1:9" x14ac:dyDescent="0.25">
      <c r="A6" s="356" t="s">
        <v>0</v>
      </c>
      <c r="B6" s="357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8</v>
      </c>
      <c r="I6" s="12" t="s">
        <v>74</v>
      </c>
    </row>
    <row r="7" spans="1:9" ht="33.75" x14ac:dyDescent="0.25">
      <c r="A7" s="358"/>
      <c r="B7" s="358"/>
      <c r="C7" s="3" t="s">
        <v>219</v>
      </c>
      <c r="D7" s="3" t="s">
        <v>218</v>
      </c>
      <c r="E7" s="3" t="s">
        <v>217</v>
      </c>
      <c r="F7" s="3" t="s">
        <v>216</v>
      </c>
      <c r="G7" s="3" t="s">
        <v>215</v>
      </c>
      <c r="H7" s="3" t="s">
        <v>95</v>
      </c>
      <c r="I7" s="3" t="s">
        <v>62</v>
      </c>
    </row>
    <row r="8" spans="1:9" ht="33" customHeight="1" x14ac:dyDescent="0.25">
      <c r="A8" s="350" t="s">
        <v>287</v>
      </c>
      <c r="B8" s="351"/>
    </row>
    <row r="9" spans="1:9" ht="12.75" x14ac:dyDescent="0.25">
      <c r="A9" s="354" t="s">
        <v>271</v>
      </c>
      <c r="B9" s="355"/>
      <c r="C9" s="9"/>
      <c r="D9" s="9"/>
      <c r="E9" s="9"/>
      <c r="F9" s="9"/>
      <c r="G9" s="9"/>
      <c r="H9" s="9"/>
      <c r="I9" s="9">
        <f>SUM($C9:H9)</f>
        <v>0</v>
      </c>
    </row>
    <row r="10" spans="1:9" ht="12.75" x14ac:dyDescent="0.25">
      <c r="A10" s="352" t="s">
        <v>16</v>
      </c>
      <c r="B10" s="353"/>
      <c r="C10" s="28"/>
      <c r="D10" s="28"/>
      <c r="E10" s="28"/>
      <c r="F10" s="28"/>
      <c r="G10" s="28"/>
      <c r="H10" s="28"/>
      <c r="I10" s="28">
        <f>SUM($C10:H10)</f>
        <v>0</v>
      </c>
    </row>
    <row r="11" spans="1:9" ht="12.75" x14ac:dyDescent="0.25">
      <c r="A11" s="352" t="s">
        <v>279</v>
      </c>
      <c r="B11" s="353"/>
      <c r="C11" s="28"/>
      <c r="D11" s="28"/>
      <c r="E11" s="28"/>
      <c r="F11" s="28"/>
      <c r="G11" s="28"/>
      <c r="H11" s="28"/>
      <c r="I11" s="28">
        <f>SUM($C11:H11)</f>
        <v>0</v>
      </c>
    </row>
    <row r="12" spans="1:9" ht="12.75" x14ac:dyDescent="0.25">
      <c r="A12" s="352" t="s">
        <v>285</v>
      </c>
      <c r="B12" s="353"/>
      <c r="C12" s="28"/>
      <c r="D12" s="28"/>
      <c r="E12" s="28"/>
      <c r="F12" s="28"/>
      <c r="G12" s="28"/>
      <c r="H12" s="28"/>
      <c r="I12" s="28">
        <f>SUM($C12:H12)</f>
        <v>0</v>
      </c>
    </row>
    <row r="13" spans="1:9" ht="33" customHeight="1" x14ac:dyDescent="0.25">
      <c r="A13" s="350" t="s">
        <v>286</v>
      </c>
      <c r="B13" s="351"/>
    </row>
    <row r="14" spans="1:9" ht="12.75" x14ac:dyDescent="0.25">
      <c r="A14" s="354" t="s">
        <v>271</v>
      </c>
      <c r="B14" s="355"/>
      <c r="C14" s="9">
        <v>0</v>
      </c>
      <c r="D14" s="9">
        <v>609745588</v>
      </c>
      <c r="E14" s="9">
        <v>267655948</v>
      </c>
      <c r="F14" s="9">
        <v>20828367</v>
      </c>
      <c r="G14" s="9">
        <v>7472005</v>
      </c>
      <c r="H14" s="9">
        <v>236859366</v>
      </c>
      <c r="I14" s="9">
        <f>SUM($C14:H14)</f>
        <v>1142561274</v>
      </c>
    </row>
    <row r="15" spans="1:9" ht="12.75" x14ac:dyDescent="0.25">
      <c r="A15" s="352" t="s">
        <v>16</v>
      </c>
      <c r="B15" s="353"/>
      <c r="C15" s="28">
        <v>0</v>
      </c>
      <c r="D15" s="28">
        <v>325889594</v>
      </c>
      <c r="E15" s="28">
        <v>253574804</v>
      </c>
      <c r="F15" s="28">
        <v>19057817</v>
      </c>
      <c r="G15" s="28">
        <v>5681365</v>
      </c>
      <c r="H15" s="28">
        <v>190019859</v>
      </c>
      <c r="I15" s="28">
        <f>SUM($C15:H15)</f>
        <v>794223439</v>
      </c>
    </row>
    <row r="16" spans="1:9" ht="12.75" x14ac:dyDescent="0.25">
      <c r="A16" s="352" t="s">
        <v>279</v>
      </c>
      <c r="B16" s="353"/>
      <c r="C16" s="28">
        <v>0</v>
      </c>
      <c r="D16" s="28">
        <v>207286069</v>
      </c>
      <c r="E16" s="28">
        <v>8303777</v>
      </c>
      <c r="F16" s="28">
        <v>1000000</v>
      </c>
      <c r="G16" s="28">
        <v>1763533</v>
      </c>
      <c r="H16" s="28">
        <v>14331898</v>
      </c>
      <c r="I16" s="28">
        <f>SUM($C16:H16)</f>
        <v>232685277</v>
      </c>
    </row>
    <row r="17" spans="1:9" ht="12.75" x14ac:dyDescent="0.25">
      <c r="A17" s="352" t="s">
        <v>285</v>
      </c>
      <c r="B17" s="353"/>
      <c r="C17" s="28">
        <v>0</v>
      </c>
      <c r="D17" s="28">
        <v>76569925</v>
      </c>
      <c r="E17" s="28">
        <v>5777367</v>
      </c>
      <c r="F17" s="28">
        <v>770550</v>
      </c>
      <c r="G17" s="28">
        <v>27107</v>
      </c>
      <c r="H17" s="28">
        <v>32507609</v>
      </c>
      <c r="I17" s="28">
        <f>SUM($C17:H17)</f>
        <v>115652558</v>
      </c>
    </row>
    <row r="18" spans="1:9" ht="33" customHeight="1" x14ac:dyDescent="0.25">
      <c r="A18" s="350" t="s">
        <v>1</v>
      </c>
      <c r="B18" s="351"/>
    </row>
    <row r="19" spans="1:9" ht="12.75" x14ac:dyDescent="0.25">
      <c r="A19" s="354" t="s">
        <v>271</v>
      </c>
      <c r="B19" s="355"/>
      <c r="C19" s="9">
        <v>619359611</v>
      </c>
      <c r="D19" s="9">
        <v>2087828057</v>
      </c>
      <c r="E19" s="9">
        <v>3000000</v>
      </c>
      <c r="F19" s="9">
        <v>0</v>
      </c>
      <c r="G19" s="9">
        <v>0</v>
      </c>
      <c r="H19" s="9">
        <v>401944269</v>
      </c>
      <c r="I19" s="9">
        <f>SUM($C19:H19)</f>
        <v>3112131937</v>
      </c>
    </row>
    <row r="20" spans="1:9" ht="12.75" x14ac:dyDescent="0.25">
      <c r="A20" s="352" t="s">
        <v>16</v>
      </c>
      <c r="B20" s="353"/>
      <c r="C20" s="28">
        <v>207869060</v>
      </c>
      <c r="D20" s="28">
        <v>2024993622</v>
      </c>
      <c r="E20" s="28">
        <v>10308632</v>
      </c>
      <c r="F20" s="28">
        <v>0</v>
      </c>
      <c r="G20" s="28">
        <v>0</v>
      </c>
      <c r="H20" s="28">
        <v>414368580</v>
      </c>
      <c r="I20" s="28">
        <f>SUM($C20:H20)</f>
        <v>2657539894</v>
      </c>
    </row>
    <row r="21" spans="1:9" ht="12.75" x14ac:dyDescent="0.25">
      <c r="A21" s="352" t="s">
        <v>279</v>
      </c>
      <c r="B21" s="353"/>
      <c r="C21" s="28">
        <v>52699573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f>SUM($C21:H21)</f>
        <v>52699573</v>
      </c>
    </row>
    <row r="22" spans="1:9" ht="12.75" x14ac:dyDescent="0.25">
      <c r="A22" s="352" t="s">
        <v>285</v>
      </c>
      <c r="B22" s="353"/>
      <c r="C22" s="28">
        <v>358790978</v>
      </c>
      <c r="D22" s="28">
        <v>62834435</v>
      </c>
      <c r="E22" s="28">
        <v>-7308632</v>
      </c>
      <c r="F22" s="28">
        <v>0</v>
      </c>
      <c r="G22" s="28">
        <v>0</v>
      </c>
      <c r="H22" s="28">
        <v>-12424311</v>
      </c>
      <c r="I22" s="28">
        <f>SUM($C22:H22)</f>
        <v>401892470</v>
      </c>
    </row>
    <row r="23" spans="1:9" x14ac:dyDescent="0.25">
      <c r="A23" s="30"/>
      <c r="B23" s="30"/>
      <c r="C23" s="30"/>
      <c r="D23" s="30"/>
      <c r="E23" s="30"/>
      <c r="F23" s="30"/>
      <c r="G23" s="30"/>
      <c r="H23" s="30"/>
      <c r="I23" s="30"/>
    </row>
  </sheetData>
  <mergeCells count="19">
    <mergeCell ref="A6:B7"/>
    <mergeCell ref="A1:H1"/>
    <mergeCell ref="A2:H2"/>
    <mergeCell ref="A4:I4"/>
    <mergeCell ref="A12:B12"/>
    <mergeCell ref="A11:B11"/>
    <mergeCell ref="A10:B10"/>
    <mergeCell ref="A9:B9"/>
    <mergeCell ref="A8:B8"/>
    <mergeCell ref="A17:B17"/>
    <mergeCell ref="A16:B16"/>
    <mergeCell ref="A15:B15"/>
    <mergeCell ref="A14:B14"/>
    <mergeCell ref="A13:B13"/>
    <mergeCell ref="A22:B22"/>
    <mergeCell ref="A21:B21"/>
    <mergeCell ref="A20:B20"/>
    <mergeCell ref="A19:B19"/>
    <mergeCell ref="A18:B18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32" pageOrder="overThenDown" orientation="landscape" useFirstPageNumber="1" r:id="rId1"/>
  <headerFoot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activeCell="A4" sqref="A4:J4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9" ht="12.75" x14ac:dyDescent="0.25">
      <c r="A1" s="258" t="s">
        <v>281</v>
      </c>
      <c r="B1" s="244"/>
      <c r="C1" s="244"/>
      <c r="D1" s="244"/>
      <c r="E1" s="244"/>
      <c r="F1" s="244"/>
      <c r="G1" s="244"/>
      <c r="H1" s="244"/>
      <c r="I1" s="8" t="s">
        <v>276</v>
      </c>
    </row>
    <row r="2" spans="1:9" ht="12.75" x14ac:dyDescent="0.25">
      <c r="A2" s="258" t="s">
        <v>288</v>
      </c>
      <c r="B2" s="244"/>
      <c r="C2" s="244"/>
      <c r="D2" s="244"/>
      <c r="E2" s="244"/>
      <c r="F2" s="244"/>
      <c r="G2" s="244"/>
      <c r="H2" s="244"/>
      <c r="I2" s="8" t="s">
        <v>166</v>
      </c>
    </row>
    <row r="4" spans="1:9" ht="12.75" x14ac:dyDescent="0.25">
      <c r="A4" s="306" t="s">
        <v>165</v>
      </c>
      <c r="B4" s="275"/>
      <c r="C4" s="275"/>
      <c r="D4" s="275"/>
      <c r="E4" s="275"/>
      <c r="F4" s="275"/>
      <c r="G4" s="275"/>
      <c r="H4" s="275"/>
      <c r="I4" s="275"/>
    </row>
    <row r="6" spans="1:9" x14ac:dyDescent="0.25">
      <c r="A6" s="356" t="s">
        <v>0</v>
      </c>
      <c r="B6" s="357"/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8</v>
      </c>
      <c r="I6" s="12" t="s">
        <v>74</v>
      </c>
    </row>
    <row r="7" spans="1:9" ht="22.5" x14ac:dyDescent="0.25">
      <c r="A7" s="358"/>
      <c r="B7" s="358"/>
      <c r="C7" s="3" t="s">
        <v>72</v>
      </c>
      <c r="D7" s="3" t="s">
        <v>164</v>
      </c>
      <c r="E7" s="3" t="s">
        <v>163</v>
      </c>
      <c r="F7" s="3" t="s">
        <v>163</v>
      </c>
      <c r="G7" s="3" t="s">
        <v>162</v>
      </c>
      <c r="H7" s="3" t="s">
        <v>95</v>
      </c>
      <c r="I7" s="3" t="s">
        <v>62</v>
      </c>
    </row>
    <row r="8" spans="1:9" ht="33" customHeight="1" x14ac:dyDescent="0.25">
      <c r="A8" s="350" t="s">
        <v>287</v>
      </c>
      <c r="B8" s="351"/>
    </row>
    <row r="9" spans="1:9" ht="12.75" x14ac:dyDescent="0.25">
      <c r="A9" s="354" t="s">
        <v>271</v>
      </c>
      <c r="B9" s="355"/>
      <c r="C9" s="9"/>
      <c r="D9" s="9"/>
      <c r="E9" s="9"/>
      <c r="F9" s="9"/>
      <c r="G9" s="9"/>
      <c r="H9" s="9"/>
      <c r="I9" s="9">
        <f>SUM($C9:H9)</f>
        <v>0</v>
      </c>
    </row>
    <row r="10" spans="1:9" ht="12.75" x14ac:dyDescent="0.25">
      <c r="A10" s="352" t="s">
        <v>16</v>
      </c>
      <c r="B10" s="353"/>
      <c r="C10" s="28"/>
      <c r="D10" s="28"/>
      <c r="E10" s="28"/>
      <c r="F10" s="28"/>
      <c r="G10" s="28"/>
      <c r="H10" s="28"/>
      <c r="I10" s="28">
        <f>SUM($C10:H10)</f>
        <v>0</v>
      </c>
    </row>
    <row r="11" spans="1:9" ht="12.75" x14ac:dyDescent="0.25">
      <c r="A11" s="352" t="s">
        <v>279</v>
      </c>
      <c r="B11" s="353"/>
      <c r="C11" s="28"/>
      <c r="D11" s="28"/>
      <c r="E11" s="28"/>
      <c r="F11" s="28"/>
      <c r="G11" s="28"/>
      <c r="H11" s="28"/>
      <c r="I11" s="28">
        <f>SUM($C11:H11)</f>
        <v>0</v>
      </c>
    </row>
    <row r="12" spans="1:9" ht="12.75" x14ac:dyDescent="0.25">
      <c r="A12" s="352" t="s">
        <v>285</v>
      </c>
      <c r="B12" s="353"/>
      <c r="C12" s="28"/>
      <c r="D12" s="28"/>
      <c r="E12" s="28"/>
      <c r="F12" s="28"/>
      <c r="G12" s="28"/>
      <c r="H12" s="28"/>
      <c r="I12" s="28">
        <f>SUM($C12:H12)</f>
        <v>0</v>
      </c>
    </row>
    <row r="13" spans="1:9" ht="33" customHeight="1" x14ac:dyDescent="0.25">
      <c r="A13" s="350" t="s">
        <v>286</v>
      </c>
      <c r="B13" s="351"/>
    </row>
    <row r="14" spans="1:9" ht="12.75" x14ac:dyDescent="0.25">
      <c r="A14" s="354" t="s">
        <v>271</v>
      </c>
      <c r="B14" s="355"/>
      <c r="C14" s="9">
        <v>2088305</v>
      </c>
      <c r="D14" s="9">
        <v>34008143</v>
      </c>
      <c r="E14" s="9">
        <v>0</v>
      </c>
      <c r="F14" s="9">
        <v>0</v>
      </c>
      <c r="G14" s="9">
        <v>0</v>
      </c>
      <c r="H14" s="9">
        <v>0</v>
      </c>
      <c r="I14" s="9">
        <f>SUM($C14:H14)</f>
        <v>36096448</v>
      </c>
    </row>
    <row r="15" spans="1:9" ht="12.75" x14ac:dyDescent="0.25">
      <c r="A15" s="352" t="s">
        <v>16</v>
      </c>
      <c r="B15" s="353"/>
      <c r="C15" s="28">
        <v>2053999</v>
      </c>
      <c r="D15" s="28">
        <v>26932626</v>
      </c>
      <c r="E15" s="28">
        <v>0</v>
      </c>
      <c r="F15" s="28">
        <v>0</v>
      </c>
      <c r="G15" s="28">
        <v>0</v>
      </c>
      <c r="H15" s="28">
        <v>0</v>
      </c>
      <c r="I15" s="28">
        <f>SUM($C15:H15)</f>
        <v>28986625</v>
      </c>
    </row>
    <row r="16" spans="1:9" ht="12.75" x14ac:dyDescent="0.25">
      <c r="A16" s="352" t="s">
        <v>279</v>
      </c>
      <c r="B16" s="353"/>
      <c r="C16" s="28">
        <v>34306</v>
      </c>
      <c r="D16" s="28">
        <v>67530</v>
      </c>
      <c r="E16" s="28">
        <v>0</v>
      </c>
      <c r="F16" s="28">
        <v>0</v>
      </c>
      <c r="G16" s="28">
        <v>0</v>
      </c>
      <c r="H16" s="28">
        <v>0</v>
      </c>
      <c r="I16" s="28">
        <f>SUM($C16:H16)</f>
        <v>101836</v>
      </c>
    </row>
    <row r="17" spans="1:9" ht="12.75" x14ac:dyDescent="0.25">
      <c r="A17" s="352" t="s">
        <v>285</v>
      </c>
      <c r="B17" s="353"/>
      <c r="C17" s="28">
        <v>0</v>
      </c>
      <c r="D17" s="28">
        <v>7007987</v>
      </c>
      <c r="E17" s="28">
        <v>0</v>
      </c>
      <c r="F17" s="28">
        <v>0</v>
      </c>
      <c r="G17" s="28">
        <v>0</v>
      </c>
      <c r="H17" s="28">
        <v>0</v>
      </c>
      <c r="I17" s="28">
        <f>SUM($C17:H17)</f>
        <v>7007987</v>
      </c>
    </row>
    <row r="18" spans="1:9" ht="33" customHeight="1" x14ac:dyDescent="0.25">
      <c r="A18" s="350" t="s">
        <v>1</v>
      </c>
      <c r="B18" s="351"/>
    </row>
    <row r="19" spans="1:9" ht="12.75" x14ac:dyDescent="0.25">
      <c r="A19" s="354" t="s">
        <v>271</v>
      </c>
      <c r="B19" s="355"/>
      <c r="C19" s="9">
        <v>0</v>
      </c>
      <c r="D19" s="9">
        <v>76364651</v>
      </c>
      <c r="E19" s="9">
        <v>0</v>
      </c>
      <c r="F19" s="9">
        <v>0</v>
      </c>
      <c r="G19" s="9">
        <v>0</v>
      </c>
      <c r="H19" s="9">
        <v>0</v>
      </c>
      <c r="I19" s="9">
        <f>SUM($C19:H19)</f>
        <v>76364651</v>
      </c>
    </row>
    <row r="20" spans="1:9" ht="12.75" x14ac:dyDescent="0.25">
      <c r="A20" s="352" t="s">
        <v>16</v>
      </c>
      <c r="B20" s="353"/>
      <c r="C20" s="28">
        <v>0</v>
      </c>
      <c r="D20" s="28">
        <v>24152745</v>
      </c>
      <c r="E20" s="28">
        <v>0</v>
      </c>
      <c r="F20" s="28">
        <v>0</v>
      </c>
      <c r="G20" s="28">
        <v>0</v>
      </c>
      <c r="H20" s="28">
        <v>0</v>
      </c>
      <c r="I20" s="28">
        <f>SUM($C20:H20)</f>
        <v>24152745</v>
      </c>
    </row>
    <row r="21" spans="1:9" ht="12.75" x14ac:dyDescent="0.25">
      <c r="A21" s="352" t="s">
        <v>279</v>
      </c>
      <c r="B21" s="353"/>
      <c r="C21" s="28">
        <v>0</v>
      </c>
      <c r="D21" s="28">
        <v>52211906</v>
      </c>
      <c r="E21" s="28">
        <v>0</v>
      </c>
      <c r="F21" s="28">
        <v>0</v>
      </c>
      <c r="G21" s="28">
        <v>0</v>
      </c>
      <c r="H21" s="28">
        <v>0</v>
      </c>
      <c r="I21" s="28">
        <f>SUM($C21:H21)</f>
        <v>52211906</v>
      </c>
    </row>
    <row r="22" spans="1:9" ht="12.75" x14ac:dyDescent="0.25">
      <c r="A22" s="352" t="s">
        <v>285</v>
      </c>
      <c r="B22" s="353"/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f>SUM($C22:H22)</f>
        <v>0</v>
      </c>
    </row>
    <row r="23" spans="1:9" x14ac:dyDescent="0.25">
      <c r="A23" s="30"/>
      <c r="B23" s="30"/>
      <c r="C23" s="30"/>
      <c r="D23" s="30"/>
      <c r="E23" s="30"/>
      <c r="F23" s="30"/>
      <c r="G23" s="30"/>
      <c r="H23" s="30"/>
      <c r="I23" s="30"/>
    </row>
  </sheetData>
  <mergeCells count="19">
    <mergeCell ref="A6:B7"/>
    <mergeCell ref="A1:H1"/>
    <mergeCell ref="A2:H2"/>
    <mergeCell ref="A4:I4"/>
    <mergeCell ref="A12:B12"/>
    <mergeCell ref="A11:B11"/>
    <mergeCell ref="A10:B10"/>
    <mergeCell ref="A9:B9"/>
    <mergeCell ref="A8:B8"/>
    <mergeCell ref="A17:B17"/>
    <mergeCell ref="A16:B16"/>
    <mergeCell ref="A15:B15"/>
    <mergeCell ref="A14:B14"/>
    <mergeCell ref="A13:B13"/>
    <mergeCell ref="A22:B22"/>
    <mergeCell ref="A21:B21"/>
    <mergeCell ref="A20:B20"/>
    <mergeCell ref="A19:B19"/>
    <mergeCell ref="A18:B18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33" pageOrder="overThenDown" orientation="landscape" useFirstPageNumber="1" r:id="rId1"/>
  <headerFoot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A4" sqref="A4:P4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281</v>
      </c>
      <c r="B1" s="244"/>
      <c r="C1" s="244"/>
      <c r="D1" s="244"/>
      <c r="E1" s="244"/>
      <c r="F1" s="244"/>
      <c r="G1" s="244"/>
      <c r="H1" s="244"/>
      <c r="I1" s="8" t="s">
        <v>276</v>
      </c>
      <c r="J1" s="359" t="s">
        <v>281</v>
      </c>
      <c r="K1" s="244"/>
      <c r="L1" s="244"/>
      <c r="M1" s="244"/>
      <c r="N1" s="244"/>
      <c r="O1" s="244"/>
      <c r="P1" s="8" t="s">
        <v>276</v>
      </c>
    </row>
    <row r="2" spans="1:16" ht="12.75" x14ac:dyDescent="0.25">
      <c r="A2" s="258" t="s">
        <v>288</v>
      </c>
      <c r="B2" s="244"/>
      <c r="C2" s="244"/>
      <c r="D2" s="244"/>
      <c r="E2" s="244"/>
      <c r="F2" s="244"/>
      <c r="G2" s="244"/>
      <c r="H2" s="244"/>
      <c r="I2" s="8" t="s">
        <v>161</v>
      </c>
      <c r="J2" s="359" t="s">
        <v>288</v>
      </c>
      <c r="K2" s="244"/>
      <c r="L2" s="244"/>
      <c r="M2" s="244"/>
      <c r="N2" s="244"/>
      <c r="O2" s="244"/>
      <c r="P2" s="8" t="s">
        <v>161</v>
      </c>
    </row>
    <row r="4" spans="1:16" ht="12.75" x14ac:dyDescent="0.25">
      <c r="A4" s="306" t="s">
        <v>160</v>
      </c>
      <c r="B4" s="275"/>
      <c r="C4" s="275"/>
      <c r="D4" s="275"/>
      <c r="E4" s="275"/>
      <c r="F4" s="275"/>
      <c r="G4" s="275"/>
      <c r="H4" s="275"/>
      <c r="I4" s="275"/>
      <c r="J4" s="306" t="s">
        <v>160</v>
      </c>
      <c r="K4" s="275"/>
      <c r="L4" s="275"/>
      <c r="M4" s="275"/>
      <c r="N4" s="275"/>
      <c r="O4" s="275"/>
      <c r="P4" s="275"/>
    </row>
    <row r="6" spans="1:16" x14ac:dyDescent="0.25">
      <c r="A6" s="356" t="s">
        <v>0</v>
      </c>
      <c r="B6" s="357"/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7</v>
      </c>
      <c r="I6" s="12">
        <v>8</v>
      </c>
      <c r="J6" s="12" t="s">
        <v>74</v>
      </c>
    </row>
    <row r="7" spans="1:16" ht="22.5" x14ac:dyDescent="0.25">
      <c r="A7" s="358"/>
      <c r="B7" s="358"/>
      <c r="C7" s="3" t="s">
        <v>72</v>
      </c>
      <c r="D7" s="3" t="s">
        <v>159</v>
      </c>
      <c r="E7" s="3" t="s">
        <v>158</v>
      </c>
      <c r="F7" s="3" t="s">
        <v>157</v>
      </c>
      <c r="G7" s="3" t="s">
        <v>156</v>
      </c>
      <c r="H7" s="3" t="s">
        <v>63</v>
      </c>
      <c r="I7" s="3" t="s">
        <v>95</v>
      </c>
      <c r="J7" s="3" t="s">
        <v>62</v>
      </c>
    </row>
    <row r="8" spans="1:16" ht="33" customHeight="1" x14ac:dyDescent="0.25">
      <c r="A8" s="350" t="s">
        <v>287</v>
      </c>
      <c r="B8" s="351"/>
    </row>
    <row r="9" spans="1:16" ht="12.75" x14ac:dyDescent="0.25">
      <c r="A9" s="354" t="s">
        <v>271</v>
      </c>
      <c r="B9" s="355"/>
      <c r="C9" s="9"/>
      <c r="D9" s="9"/>
      <c r="E9" s="9"/>
      <c r="F9" s="9"/>
      <c r="G9" s="9"/>
      <c r="H9" s="9"/>
      <c r="I9" s="9"/>
      <c r="J9" s="9">
        <f>SUM($C9:I9)</f>
        <v>0</v>
      </c>
    </row>
    <row r="10" spans="1:16" ht="12.75" x14ac:dyDescent="0.25">
      <c r="A10" s="352" t="s">
        <v>16</v>
      </c>
      <c r="B10" s="353"/>
      <c r="C10" s="28"/>
      <c r="D10" s="28"/>
      <c r="E10" s="28"/>
      <c r="F10" s="28"/>
      <c r="G10" s="28"/>
      <c r="H10" s="28"/>
      <c r="I10" s="28"/>
      <c r="J10" s="28">
        <f>SUM($C10:I10)</f>
        <v>0</v>
      </c>
    </row>
    <row r="11" spans="1:16" ht="12.75" x14ac:dyDescent="0.25">
      <c r="A11" s="352" t="s">
        <v>279</v>
      </c>
      <c r="B11" s="353"/>
      <c r="C11" s="28"/>
      <c r="D11" s="28"/>
      <c r="E11" s="28"/>
      <c r="F11" s="28"/>
      <c r="G11" s="28"/>
      <c r="H11" s="28"/>
      <c r="I11" s="28"/>
      <c r="J11" s="28">
        <f>SUM($C11:I11)</f>
        <v>0</v>
      </c>
    </row>
    <row r="12" spans="1:16" ht="12.75" x14ac:dyDescent="0.25">
      <c r="A12" s="352" t="s">
        <v>285</v>
      </c>
      <c r="B12" s="353"/>
      <c r="C12" s="28"/>
      <c r="D12" s="28"/>
      <c r="E12" s="28"/>
      <c r="F12" s="28"/>
      <c r="G12" s="28"/>
      <c r="H12" s="28"/>
      <c r="I12" s="28"/>
      <c r="J12" s="28">
        <f>SUM($C12:I12)</f>
        <v>0</v>
      </c>
    </row>
    <row r="13" spans="1:16" ht="33" customHeight="1" x14ac:dyDescent="0.25">
      <c r="A13" s="350" t="s">
        <v>286</v>
      </c>
      <c r="B13" s="351"/>
    </row>
    <row r="14" spans="1:16" ht="12.75" x14ac:dyDescent="0.25">
      <c r="A14" s="354" t="s">
        <v>271</v>
      </c>
      <c r="B14" s="355"/>
      <c r="C14" s="9">
        <v>97316912</v>
      </c>
      <c r="D14" s="9">
        <v>0</v>
      </c>
      <c r="E14" s="9">
        <v>165797452</v>
      </c>
      <c r="F14" s="9">
        <v>18880000</v>
      </c>
      <c r="G14" s="9">
        <v>0</v>
      </c>
      <c r="H14" s="9">
        <v>0</v>
      </c>
      <c r="I14" s="9">
        <v>152483528</v>
      </c>
      <c r="J14" s="9">
        <f>SUM($C14:I14)</f>
        <v>434477892</v>
      </c>
    </row>
    <row r="15" spans="1:16" ht="12.75" x14ac:dyDescent="0.25">
      <c r="A15" s="352" t="s">
        <v>16</v>
      </c>
      <c r="B15" s="353"/>
      <c r="C15" s="28">
        <v>71224553</v>
      </c>
      <c r="D15" s="28">
        <v>0</v>
      </c>
      <c r="E15" s="28">
        <v>158030964</v>
      </c>
      <c r="F15" s="28">
        <v>13937572</v>
      </c>
      <c r="G15" s="28">
        <v>0</v>
      </c>
      <c r="H15" s="28">
        <v>0</v>
      </c>
      <c r="I15" s="28">
        <v>125472038</v>
      </c>
      <c r="J15" s="28">
        <f>SUM($C15:I15)</f>
        <v>368665127</v>
      </c>
    </row>
    <row r="16" spans="1:16" ht="12.75" x14ac:dyDescent="0.25">
      <c r="A16" s="352" t="s">
        <v>279</v>
      </c>
      <c r="B16" s="353"/>
      <c r="C16" s="28">
        <v>15615446</v>
      </c>
      <c r="D16" s="28">
        <v>0</v>
      </c>
      <c r="E16" s="28">
        <v>2921432</v>
      </c>
      <c r="F16" s="28">
        <v>560000</v>
      </c>
      <c r="G16" s="28">
        <v>0</v>
      </c>
      <c r="H16" s="28">
        <v>0</v>
      </c>
      <c r="I16" s="28">
        <v>10643877</v>
      </c>
      <c r="J16" s="28">
        <f>SUM($C16:I16)</f>
        <v>29740755</v>
      </c>
    </row>
    <row r="17" spans="1:10" ht="12.75" x14ac:dyDescent="0.25">
      <c r="A17" s="352" t="s">
        <v>285</v>
      </c>
      <c r="B17" s="353"/>
      <c r="C17" s="28">
        <v>10476913</v>
      </c>
      <c r="D17" s="28">
        <v>0</v>
      </c>
      <c r="E17" s="28">
        <v>4845056</v>
      </c>
      <c r="F17" s="28">
        <v>4382428</v>
      </c>
      <c r="G17" s="28">
        <v>0</v>
      </c>
      <c r="H17" s="28">
        <v>0</v>
      </c>
      <c r="I17" s="28">
        <v>16367613</v>
      </c>
      <c r="J17" s="28">
        <f>SUM($C17:I17)</f>
        <v>36072010</v>
      </c>
    </row>
    <row r="18" spans="1:10" ht="33" customHeight="1" x14ac:dyDescent="0.25">
      <c r="A18" s="350" t="s">
        <v>1</v>
      </c>
      <c r="B18" s="351"/>
    </row>
    <row r="19" spans="1:10" ht="12.75" x14ac:dyDescent="0.25">
      <c r="A19" s="354" t="s">
        <v>271</v>
      </c>
      <c r="B19" s="355"/>
      <c r="C19" s="9">
        <v>49500000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f>SUM($C19:I19)</f>
        <v>49500000</v>
      </c>
    </row>
    <row r="20" spans="1:10" ht="12.75" x14ac:dyDescent="0.25">
      <c r="A20" s="352" t="s">
        <v>16</v>
      </c>
      <c r="B20" s="353"/>
      <c r="C20" s="28">
        <v>52505967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f>SUM($C20:I20)</f>
        <v>52505967</v>
      </c>
    </row>
    <row r="21" spans="1:10" ht="12.75" x14ac:dyDescent="0.25">
      <c r="A21" s="352" t="s">
        <v>279</v>
      </c>
      <c r="B21" s="353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f>SUM($C21:I21)</f>
        <v>0</v>
      </c>
    </row>
    <row r="22" spans="1:10" ht="12.75" x14ac:dyDescent="0.25">
      <c r="A22" s="352" t="s">
        <v>285</v>
      </c>
      <c r="B22" s="353"/>
      <c r="C22" s="28">
        <v>-3005967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f>SUM($C22:I22)</f>
        <v>-3005967</v>
      </c>
    </row>
    <row r="23" spans="1:10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</row>
  </sheetData>
  <mergeCells count="22">
    <mergeCell ref="A6:B7"/>
    <mergeCell ref="J1:O1"/>
    <mergeCell ref="J2:O2"/>
    <mergeCell ref="J4:P4"/>
    <mergeCell ref="A1:H1"/>
    <mergeCell ref="A2:H2"/>
    <mergeCell ref="A4:I4"/>
    <mergeCell ref="A12:B12"/>
    <mergeCell ref="A11:B11"/>
    <mergeCell ref="A10:B10"/>
    <mergeCell ref="A9:B9"/>
    <mergeCell ref="A8:B8"/>
    <mergeCell ref="A17:B17"/>
    <mergeCell ref="A16:B16"/>
    <mergeCell ref="A15:B15"/>
    <mergeCell ref="A14:B14"/>
    <mergeCell ref="A13:B13"/>
    <mergeCell ref="A22:B22"/>
    <mergeCell ref="A21:B21"/>
    <mergeCell ref="A20:B20"/>
    <mergeCell ref="A19:B19"/>
    <mergeCell ref="A18:B18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34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A4" sqref="A4:P4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281</v>
      </c>
      <c r="B1" s="244"/>
      <c r="C1" s="244"/>
      <c r="D1" s="244"/>
      <c r="E1" s="244"/>
      <c r="F1" s="244"/>
      <c r="G1" s="244"/>
      <c r="H1" s="244"/>
      <c r="I1" s="8" t="s">
        <v>276</v>
      </c>
      <c r="J1" s="359" t="s">
        <v>281</v>
      </c>
      <c r="K1" s="244"/>
      <c r="L1" s="244"/>
      <c r="M1" s="244"/>
      <c r="N1" s="244"/>
      <c r="O1" s="244"/>
      <c r="P1" s="8" t="s">
        <v>276</v>
      </c>
    </row>
    <row r="2" spans="1:16" ht="12.75" x14ac:dyDescent="0.25">
      <c r="A2" s="258" t="s">
        <v>288</v>
      </c>
      <c r="B2" s="244"/>
      <c r="C2" s="244"/>
      <c r="D2" s="244"/>
      <c r="E2" s="244"/>
      <c r="F2" s="244"/>
      <c r="G2" s="244"/>
      <c r="H2" s="244"/>
      <c r="I2" s="8" t="s">
        <v>151</v>
      </c>
      <c r="J2" s="359" t="s">
        <v>288</v>
      </c>
      <c r="K2" s="244"/>
      <c r="L2" s="244"/>
      <c r="M2" s="244"/>
      <c r="N2" s="244"/>
      <c r="O2" s="244"/>
      <c r="P2" s="8" t="s">
        <v>151</v>
      </c>
    </row>
    <row r="4" spans="1:16" ht="12.75" x14ac:dyDescent="0.25">
      <c r="A4" s="306" t="s">
        <v>150</v>
      </c>
      <c r="B4" s="275"/>
      <c r="C4" s="275"/>
      <c r="D4" s="275"/>
      <c r="E4" s="275"/>
      <c r="F4" s="275"/>
      <c r="G4" s="275"/>
      <c r="H4" s="275"/>
      <c r="I4" s="275"/>
      <c r="J4" s="306" t="s">
        <v>150</v>
      </c>
      <c r="K4" s="275"/>
      <c r="L4" s="275"/>
      <c r="M4" s="275"/>
      <c r="N4" s="275"/>
      <c r="O4" s="275"/>
      <c r="P4" s="275"/>
    </row>
    <row r="6" spans="1:16" x14ac:dyDescent="0.25">
      <c r="A6" s="356" t="s">
        <v>0</v>
      </c>
      <c r="B6" s="357"/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8</v>
      </c>
      <c r="J6" s="12" t="s">
        <v>74</v>
      </c>
    </row>
    <row r="7" spans="1:16" ht="33.75" x14ac:dyDescent="0.25">
      <c r="A7" s="358"/>
      <c r="B7" s="358"/>
      <c r="C7" s="3" t="s">
        <v>72</v>
      </c>
      <c r="D7" s="3" t="s">
        <v>149</v>
      </c>
      <c r="E7" s="3" t="s">
        <v>148</v>
      </c>
      <c r="F7" s="3" t="s">
        <v>147</v>
      </c>
      <c r="G7" s="3" t="s">
        <v>146</v>
      </c>
      <c r="H7" s="3" t="s">
        <v>63</v>
      </c>
      <c r="I7" s="3" t="s">
        <v>95</v>
      </c>
      <c r="J7" s="3" t="s">
        <v>62</v>
      </c>
    </row>
    <row r="8" spans="1:16" ht="33" customHeight="1" x14ac:dyDescent="0.25">
      <c r="A8" s="350" t="s">
        <v>287</v>
      </c>
      <c r="B8" s="351"/>
    </row>
    <row r="9" spans="1:16" ht="12.75" x14ac:dyDescent="0.25">
      <c r="A9" s="354" t="s">
        <v>271</v>
      </c>
      <c r="B9" s="355"/>
      <c r="C9" s="9"/>
      <c r="D9" s="9"/>
      <c r="E9" s="9"/>
      <c r="F9" s="9"/>
      <c r="G9" s="9"/>
      <c r="H9" s="9"/>
      <c r="I9" s="9"/>
      <c r="J9" s="9">
        <f>SUM($C9:I9)</f>
        <v>0</v>
      </c>
    </row>
    <row r="10" spans="1:16" ht="12.75" x14ac:dyDescent="0.25">
      <c r="A10" s="352" t="s">
        <v>16</v>
      </c>
      <c r="B10" s="353"/>
      <c r="C10" s="28"/>
      <c r="D10" s="28"/>
      <c r="E10" s="28"/>
      <c r="F10" s="28"/>
      <c r="G10" s="28"/>
      <c r="H10" s="28"/>
      <c r="I10" s="28"/>
      <c r="J10" s="28">
        <f>SUM($C10:I10)</f>
        <v>0</v>
      </c>
    </row>
    <row r="11" spans="1:16" ht="12.75" x14ac:dyDescent="0.25">
      <c r="A11" s="352" t="s">
        <v>279</v>
      </c>
      <c r="B11" s="353"/>
      <c r="C11" s="28"/>
      <c r="D11" s="28"/>
      <c r="E11" s="28"/>
      <c r="F11" s="28"/>
      <c r="G11" s="28"/>
      <c r="H11" s="28"/>
      <c r="I11" s="28"/>
      <c r="J11" s="28">
        <f>SUM($C11:I11)</f>
        <v>0</v>
      </c>
    </row>
    <row r="12" spans="1:16" ht="12.75" x14ac:dyDescent="0.25">
      <c r="A12" s="352" t="s">
        <v>285</v>
      </c>
      <c r="B12" s="353"/>
      <c r="C12" s="28"/>
      <c r="D12" s="28"/>
      <c r="E12" s="28"/>
      <c r="F12" s="28"/>
      <c r="G12" s="28"/>
      <c r="H12" s="28"/>
      <c r="I12" s="28"/>
      <c r="J12" s="28">
        <f>SUM($C12:I12)</f>
        <v>0</v>
      </c>
    </row>
    <row r="13" spans="1:16" ht="33" customHeight="1" x14ac:dyDescent="0.25">
      <c r="A13" s="350" t="s">
        <v>286</v>
      </c>
      <c r="B13" s="351"/>
    </row>
    <row r="14" spans="1:16" ht="12.75" x14ac:dyDescent="0.25">
      <c r="A14" s="354" t="s">
        <v>271</v>
      </c>
      <c r="B14" s="355"/>
      <c r="C14" s="9">
        <v>0</v>
      </c>
      <c r="D14" s="9">
        <v>102280610</v>
      </c>
      <c r="E14" s="9">
        <v>157372088</v>
      </c>
      <c r="F14" s="9">
        <v>4300000</v>
      </c>
      <c r="G14" s="9">
        <v>0</v>
      </c>
      <c r="H14" s="9">
        <v>0</v>
      </c>
      <c r="I14" s="9">
        <v>0</v>
      </c>
      <c r="J14" s="9">
        <f>SUM($C14:I14)</f>
        <v>263952698</v>
      </c>
    </row>
    <row r="15" spans="1:16" ht="12.75" x14ac:dyDescent="0.25">
      <c r="A15" s="352" t="s">
        <v>16</v>
      </c>
      <c r="B15" s="353"/>
      <c r="C15" s="28">
        <v>0</v>
      </c>
      <c r="D15" s="28">
        <v>70706808</v>
      </c>
      <c r="E15" s="28">
        <v>150028134</v>
      </c>
      <c r="F15" s="28">
        <v>4300000</v>
      </c>
      <c r="G15" s="28">
        <v>0</v>
      </c>
      <c r="H15" s="28">
        <v>0</v>
      </c>
      <c r="I15" s="28">
        <v>0</v>
      </c>
      <c r="J15" s="28">
        <f>SUM($C15:I15)</f>
        <v>225034942</v>
      </c>
    </row>
    <row r="16" spans="1:16" ht="12.75" x14ac:dyDescent="0.25">
      <c r="A16" s="352" t="s">
        <v>279</v>
      </c>
      <c r="B16" s="353"/>
      <c r="C16" s="28">
        <v>0</v>
      </c>
      <c r="D16" s="28">
        <v>25425485</v>
      </c>
      <c r="E16" s="28">
        <v>2338711</v>
      </c>
      <c r="F16" s="28">
        <v>0</v>
      </c>
      <c r="G16" s="28">
        <v>0</v>
      </c>
      <c r="H16" s="28">
        <v>0</v>
      </c>
      <c r="I16" s="28">
        <v>0</v>
      </c>
      <c r="J16" s="28">
        <f>SUM($C16:I16)</f>
        <v>27764196</v>
      </c>
    </row>
    <row r="17" spans="1:10" ht="12.75" x14ac:dyDescent="0.25">
      <c r="A17" s="352" t="s">
        <v>285</v>
      </c>
      <c r="B17" s="353"/>
      <c r="C17" s="28">
        <v>0</v>
      </c>
      <c r="D17" s="28">
        <v>6148317</v>
      </c>
      <c r="E17" s="28">
        <v>5005243</v>
      </c>
      <c r="F17" s="28">
        <v>0</v>
      </c>
      <c r="G17" s="28">
        <v>0</v>
      </c>
      <c r="H17" s="28">
        <v>0</v>
      </c>
      <c r="I17" s="28">
        <v>0</v>
      </c>
      <c r="J17" s="28">
        <f>SUM($C17:I17)</f>
        <v>11153560</v>
      </c>
    </row>
    <row r="18" spans="1:10" ht="33" customHeight="1" x14ac:dyDescent="0.25">
      <c r="A18" s="350" t="s">
        <v>1</v>
      </c>
      <c r="B18" s="351"/>
    </row>
    <row r="19" spans="1:10" ht="12.75" x14ac:dyDescent="0.25">
      <c r="A19" s="354" t="s">
        <v>271</v>
      </c>
      <c r="B19" s="355"/>
      <c r="C19" s="9">
        <v>0</v>
      </c>
      <c r="D19" s="9">
        <v>0</v>
      </c>
      <c r="E19" s="9">
        <v>32717422</v>
      </c>
      <c r="F19" s="9">
        <v>0</v>
      </c>
      <c r="G19" s="9">
        <v>0</v>
      </c>
      <c r="H19" s="9">
        <v>0</v>
      </c>
      <c r="I19" s="9">
        <v>0</v>
      </c>
      <c r="J19" s="9">
        <f>SUM($C19:I19)</f>
        <v>32717422</v>
      </c>
    </row>
    <row r="20" spans="1:10" ht="12.75" x14ac:dyDescent="0.25">
      <c r="A20" s="352" t="s">
        <v>16</v>
      </c>
      <c r="B20" s="353"/>
      <c r="C20" s="28">
        <v>0</v>
      </c>
      <c r="D20" s="28">
        <v>64800</v>
      </c>
      <c r="E20" s="28">
        <v>32717422</v>
      </c>
      <c r="F20" s="28">
        <v>0</v>
      </c>
      <c r="G20" s="28">
        <v>0</v>
      </c>
      <c r="H20" s="28">
        <v>0</v>
      </c>
      <c r="I20" s="28">
        <v>0</v>
      </c>
      <c r="J20" s="28">
        <f>SUM($C20:I20)</f>
        <v>32782222</v>
      </c>
    </row>
    <row r="21" spans="1:10" ht="12.75" x14ac:dyDescent="0.25">
      <c r="A21" s="352" t="s">
        <v>279</v>
      </c>
      <c r="B21" s="353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f>SUM($C21:I21)</f>
        <v>0</v>
      </c>
    </row>
    <row r="22" spans="1:10" ht="12.75" x14ac:dyDescent="0.25">
      <c r="A22" s="352" t="s">
        <v>285</v>
      </c>
      <c r="B22" s="353"/>
      <c r="C22" s="28">
        <v>0</v>
      </c>
      <c r="D22" s="28">
        <v>-64800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f>SUM($C22:I22)</f>
        <v>-64800</v>
      </c>
    </row>
    <row r="23" spans="1:10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</row>
  </sheetData>
  <mergeCells count="22">
    <mergeCell ref="A6:B7"/>
    <mergeCell ref="J1:O1"/>
    <mergeCell ref="J2:O2"/>
    <mergeCell ref="J4:P4"/>
    <mergeCell ref="A1:H1"/>
    <mergeCell ref="A2:H2"/>
    <mergeCell ref="A4:I4"/>
    <mergeCell ref="A12:B12"/>
    <mergeCell ref="A11:B11"/>
    <mergeCell ref="A10:B10"/>
    <mergeCell ref="A9:B9"/>
    <mergeCell ref="A8:B8"/>
    <mergeCell ref="A17:B17"/>
    <mergeCell ref="A16:B16"/>
    <mergeCell ref="A15:B15"/>
    <mergeCell ref="A14:B14"/>
    <mergeCell ref="A13:B13"/>
    <mergeCell ref="A22:B22"/>
    <mergeCell ref="A21:B21"/>
    <mergeCell ref="A20:B20"/>
    <mergeCell ref="A19:B19"/>
    <mergeCell ref="A18:B18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36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K34"/>
  <sheetViews>
    <sheetView showGridLines="0" zoomScaleNormal="100" workbookViewId="0">
      <selection activeCell="D28" sqref="D28"/>
    </sheetView>
  </sheetViews>
  <sheetFormatPr baseColWidth="10" defaultRowHeight="12.75" x14ac:dyDescent="0.25"/>
  <cols>
    <col min="1" max="1" width="35.7109375" style="117" customWidth="1"/>
    <col min="2" max="2" width="24.7109375" style="117" customWidth="1"/>
    <col min="3" max="3" width="13.7109375" style="117" customWidth="1"/>
    <col min="4" max="4" width="35.7109375" style="117" customWidth="1"/>
    <col min="5" max="5" width="24.7109375" style="117" customWidth="1"/>
    <col min="6" max="6" width="13.7109375" style="117" customWidth="1"/>
    <col min="7" max="16384" width="11.42578125" style="117"/>
  </cols>
  <sheetData>
    <row r="1" spans="1:6" s="127" customFormat="1" ht="15" x14ac:dyDescent="0.25">
      <c r="A1" s="210" t="s">
        <v>685</v>
      </c>
      <c r="B1" s="211"/>
      <c r="C1" s="211"/>
      <c r="D1" s="211"/>
      <c r="E1" s="212"/>
      <c r="F1" s="148" t="s">
        <v>637</v>
      </c>
    </row>
    <row r="2" spans="1:6" s="146" customFormat="1" ht="24" thickBot="1" x14ac:dyDescent="0.3">
      <c r="A2" s="213" t="s">
        <v>684</v>
      </c>
      <c r="B2" s="214"/>
      <c r="C2" s="214"/>
      <c r="D2" s="214"/>
      <c r="E2" s="215"/>
      <c r="F2" s="147">
        <v>1</v>
      </c>
    </row>
    <row r="3" spans="1:6" s="139" customFormat="1" ht="21" thickBot="1" x14ac:dyDescent="0.25">
      <c r="A3" s="122"/>
      <c r="B3" s="122"/>
      <c r="C3" s="121"/>
      <c r="D3" s="122"/>
      <c r="E3" s="122"/>
      <c r="F3" s="121"/>
    </row>
    <row r="4" spans="1:6" s="139" customFormat="1" ht="21" thickTop="1" x14ac:dyDescent="0.2">
      <c r="A4" s="207" t="s">
        <v>683</v>
      </c>
      <c r="B4" s="208"/>
      <c r="C4" s="145" t="s">
        <v>681</v>
      </c>
      <c r="D4" s="209" t="s">
        <v>682</v>
      </c>
      <c r="E4" s="208"/>
      <c r="F4" s="144" t="s">
        <v>681</v>
      </c>
    </row>
    <row r="5" spans="1:6" s="139" customFormat="1" ht="20.25" x14ac:dyDescent="0.2">
      <c r="A5" s="137" t="s">
        <v>680</v>
      </c>
      <c r="B5" s="122"/>
      <c r="C5" s="143"/>
      <c r="D5" s="142" t="s">
        <v>679</v>
      </c>
      <c r="E5" s="141"/>
      <c r="F5" s="140"/>
    </row>
    <row r="6" spans="1:6" s="127" customFormat="1" ht="15" x14ac:dyDescent="0.2">
      <c r="A6" s="136" t="s">
        <v>678</v>
      </c>
      <c r="B6" s="122"/>
      <c r="C6" s="135"/>
      <c r="D6" s="134" t="s">
        <v>677</v>
      </c>
      <c r="E6" s="122"/>
      <c r="F6" s="133"/>
    </row>
    <row r="7" spans="1:6" s="138" customFormat="1" ht="18" x14ac:dyDescent="0.2">
      <c r="A7" s="137" t="s">
        <v>676</v>
      </c>
      <c r="B7" s="122"/>
      <c r="C7" s="135"/>
      <c r="D7" s="134" t="s">
        <v>675</v>
      </c>
      <c r="E7" s="122"/>
      <c r="F7" s="133"/>
    </row>
    <row r="8" spans="1:6" s="127" customFormat="1" ht="15" x14ac:dyDescent="0.2">
      <c r="A8" s="136" t="s">
        <v>674</v>
      </c>
      <c r="B8" s="122"/>
      <c r="C8" s="135"/>
      <c r="D8" s="134" t="s">
        <v>673</v>
      </c>
      <c r="E8" s="122"/>
      <c r="F8" s="133"/>
    </row>
    <row r="9" spans="1:6" s="127" customFormat="1" ht="15" x14ac:dyDescent="0.2">
      <c r="A9" s="137" t="s">
        <v>672</v>
      </c>
      <c r="B9" s="122"/>
      <c r="C9" s="135"/>
      <c r="D9" s="134" t="s">
        <v>671</v>
      </c>
      <c r="E9" s="122"/>
      <c r="F9" s="133"/>
    </row>
    <row r="10" spans="1:6" s="127" customFormat="1" ht="15" x14ac:dyDescent="0.2">
      <c r="A10" s="137" t="s">
        <v>670</v>
      </c>
      <c r="B10" s="122"/>
      <c r="C10" s="135"/>
      <c r="D10" s="134" t="s">
        <v>669</v>
      </c>
      <c r="E10" s="122"/>
      <c r="F10" s="133"/>
    </row>
    <row r="11" spans="1:6" s="127" customFormat="1" ht="15" x14ac:dyDescent="0.2">
      <c r="A11" s="136"/>
      <c r="B11" s="122"/>
      <c r="C11" s="135"/>
      <c r="D11" s="134" t="s">
        <v>668</v>
      </c>
      <c r="E11" s="122"/>
      <c r="F11" s="133"/>
    </row>
    <row r="12" spans="1:6" s="127" customFormat="1" ht="15" x14ac:dyDescent="0.2">
      <c r="A12" s="136"/>
      <c r="B12" s="122"/>
      <c r="C12" s="135"/>
      <c r="D12" s="134" t="s">
        <v>667</v>
      </c>
      <c r="E12" s="122"/>
      <c r="F12" s="133"/>
    </row>
    <row r="13" spans="1:6" s="127" customFormat="1" ht="15" x14ac:dyDescent="0.2">
      <c r="A13" s="136"/>
      <c r="B13" s="122"/>
      <c r="C13" s="135"/>
      <c r="D13" s="134" t="s">
        <v>666</v>
      </c>
      <c r="E13" s="122"/>
      <c r="F13" s="133"/>
    </row>
    <row r="14" spans="1:6" s="127" customFormat="1" ht="15" x14ac:dyDescent="0.2">
      <c r="A14" s="136"/>
      <c r="B14" s="122"/>
      <c r="C14" s="135"/>
      <c r="D14" s="134" t="s">
        <v>665</v>
      </c>
      <c r="E14" s="122"/>
      <c r="F14" s="133"/>
    </row>
    <row r="15" spans="1:6" s="127" customFormat="1" ht="15" x14ac:dyDescent="0.2">
      <c r="A15" s="136"/>
      <c r="B15" s="122"/>
      <c r="C15" s="135"/>
      <c r="D15" s="122" t="s">
        <v>664</v>
      </c>
      <c r="E15" s="122"/>
      <c r="F15" s="133"/>
    </row>
    <row r="16" spans="1:6" s="127" customFormat="1" ht="15" x14ac:dyDescent="0.2">
      <c r="A16" s="136"/>
      <c r="B16" s="122"/>
      <c r="C16" s="135"/>
      <c r="D16" s="134" t="s">
        <v>663</v>
      </c>
      <c r="E16" s="122"/>
      <c r="F16" s="133"/>
    </row>
    <row r="17" spans="1:6" s="127" customFormat="1" ht="15" x14ac:dyDescent="0.2">
      <c r="A17" s="136"/>
      <c r="B17" s="122"/>
      <c r="C17" s="135"/>
      <c r="D17" s="134" t="s">
        <v>662</v>
      </c>
      <c r="E17" s="122"/>
      <c r="F17" s="133"/>
    </row>
    <row r="18" spans="1:6" s="127" customFormat="1" ht="15.75" thickBot="1" x14ac:dyDescent="0.25">
      <c r="A18" s="132"/>
      <c r="B18" s="129"/>
      <c r="C18" s="131"/>
      <c r="D18" s="130" t="s">
        <v>661</v>
      </c>
      <c r="E18" s="129"/>
      <c r="F18" s="128"/>
    </row>
    <row r="19" spans="1:6" s="127" customFormat="1" ht="16.5" thickTop="1" thickBot="1" x14ac:dyDescent="0.25">
      <c r="A19" s="122"/>
      <c r="B19" s="122"/>
      <c r="C19" s="121"/>
      <c r="D19" s="122"/>
      <c r="E19" s="122"/>
      <c r="F19" s="121"/>
    </row>
    <row r="20" spans="1:6" s="125" customFormat="1" ht="15" thickTop="1" x14ac:dyDescent="0.2">
      <c r="A20" s="207" t="s">
        <v>735</v>
      </c>
      <c r="B20" s="226"/>
      <c r="C20" s="226"/>
      <c r="D20" s="226"/>
      <c r="E20" s="226"/>
      <c r="F20" s="227"/>
    </row>
    <row r="21" spans="1:6" s="125" customFormat="1" ht="14.25" x14ac:dyDescent="0.2">
      <c r="A21" s="216" t="s">
        <v>660</v>
      </c>
      <c r="B21" s="218" t="s">
        <v>659</v>
      </c>
      <c r="C21" s="219"/>
      <c r="D21" s="220"/>
      <c r="E21" s="218" t="s">
        <v>734</v>
      </c>
      <c r="F21" s="221"/>
    </row>
    <row r="22" spans="1:6" s="125" customFormat="1" ht="15" thickBot="1" x14ac:dyDescent="0.25">
      <c r="A22" s="217"/>
      <c r="B22" s="222"/>
      <c r="C22" s="223"/>
      <c r="D22" s="224"/>
      <c r="E22" s="222"/>
      <c r="F22" s="225"/>
    </row>
    <row r="23" spans="1:6" s="125" customFormat="1" ht="15" thickTop="1" x14ac:dyDescent="0.2">
      <c r="A23" s="126" t="s">
        <v>733</v>
      </c>
      <c r="B23" s="122"/>
      <c r="C23" s="121"/>
      <c r="D23" s="122"/>
      <c r="E23" s="122"/>
      <c r="F23" s="121"/>
    </row>
    <row r="24" spans="1:6" s="125" customFormat="1" ht="14.25" x14ac:dyDescent="0.2">
      <c r="A24" s="126" t="s">
        <v>658</v>
      </c>
      <c r="B24" s="122"/>
      <c r="C24" s="121"/>
      <c r="D24" s="122"/>
      <c r="E24" s="122"/>
      <c r="F24" s="121"/>
    </row>
    <row r="25" spans="1:6" s="120" customFormat="1" ht="18" x14ac:dyDescent="0.2">
      <c r="A25" s="124"/>
      <c r="B25" s="123" t="s">
        <v>657</v>
      </c>
      <c r="C25" s="121"/>
      <c r="D25" s="122"/>
      <c r="E25" s="122"/>
      <c r="F25" s="121"/>
    </row>
    <row r="26" spans="1:6" x14ac:dyDescent="0.25">
      <c r="D26" s="119"/>
    </row>
    <row r="34" spans="11:11" x14ac:dyDescent="0.25">
      <c r="K34" s="118"/>
    </row>
  </sheetData>
  <mergeCells count="10">
    <mergeCell ref="A4:B4"/>
    <mergeCell ref="D4:E4"/>
    <mergeCell ref="A1:E1"/>
    <mergeCell ref="A2:E2"/>
    <mergeCell ref="A21:A22"/>
    <mergeCell ref="B21:D21"/>
    <mergeCell ref="E21:F21"/>
    <mergeCell ref="B22:D22"/>
    <mergeCell ref="E22:F22"/>
    <mergeCell ref="A20:F20"/>
  </mergeCells>
  <pageMargins left="0.78740157480314965" right="0.78740157480314965" top="0.47244094488188981" bottom="0.47244094488188981" header="0.51181102362204722" footer="0.51181102362204722"/>
  <pageSetup paperSize="9" scale="86" firstPageNumber="3" orientation="landscape" useFirstPageNumber="1" r:id="rId1"/>
  <headerFooter alignWithMargins="0">
    <oddFooter>&amp;CPage &amp;P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A4" sqref="A4:P4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281</v>
      </c>
      <c r="B1" s="244"/>
      <c r="C1" s="244"/>
      <c r="D1" s="244"/>
      <c r="E1" s="244"/>
      <c r="F1" s="244"/>
      <c r="G1" s="244"/>
      <c r="H1" s="244"/>
      <c r="I1" s="8" t="s">
        <v>276</v>
      </c>
      <c r="J1" s="359" t="s">
        <v>281</v>
      </c>
      <c r="K1" s="244"/>
      <c r="L1" s="244"/>
      <c r="M1" s="244"/>
      <c r="N1" s="244"/>
      <c r="O1" s="244"/>
      <c r="P1" s="8" t="s">
        <v>276</v>
      </c>
    </row>
    <row r="2" spans="1:16" ht="12.75" x14ac:dyDescent="0.25">
      <c r="A2" s="258" t="s">
        <v>288</v>
      </c>
      <c r="B2" s="244"/>
      <c r="C2" s="244"/>
      <c r="D2" s="244"/>
      <c r="E2" s="244"/>
      <c r="F2" s="244"/>
      <c r="G2" s="244"/>
      <c r="H2" s="244"/>
      <c r="I2" s="8" t="s">
        <v>142</v>
      </c>
      <c r="J2" s="359" t="s">
        <v>288</v>
      </c>
      <c r="K2" s="244"/>
      <c r="L2" s="244"/>
      <c r="M2" s="244"/>
      <c r="N2" s="244"/>
      <c r="O2" s="244"/>
      <c r="P2" s="8" t="s">
        <v>142</v>
      </c>
    </row>
    <row r="4" spans="1:16" ht="12.75" x14ac:dyDescent="0.25">
      <c r="A4" s="306" t="s">
        <v>141</v>
      </c>
      <c r="B4" s="275"/>
      <c r="C4" s="275"/>
      <c r="D4" s="275"/>
      <c r="E4" s="275"/>
      <c r="F4" s="275"/>
      <c r="G4" s="275"/>
      <c r="H4" s="275"/>
      <c r="I4" s="275"/>
      <c r="J4" s="306" t="s">
        <v>141</v>
      </c>
      <c r="K4" s="275"/>
      <c r="L4" s="275"/>
      <c r="M4" s="275"/>
      <c r="N4" s="275"/>
      <c r="O4" s="275"/>
      <c r="P4" s="275"/>
    </row>
    <row r="6" spans="1:16" x14ac:dyDescent="0.25">
      <c r="A6" s="356" t="s">
        <v>0</v>
      </c>
      <c r="B6" s="357"/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 t="s">
        <v>74</v>
      </c>
    </row>
    <row r="7" spans="1:16" ht="45" x14ac:dyDescent="0.25">
      <c r="A7" s="358"/>
      <c r="B7" s="358"/>
      <c r="C7" s="3"/>
      <c r="D7" s="3" t="s">
        <v>140</v>
      </c>
      <c r="E7" s="3" t="s">
        <v>135</v>
      </c>
      <c r="F7" s="3" t="s">
        <v>139</v>
      </c>
      <c r="G7" s="3" t="s">
        <v>138</v>
      </c>
      <c r="H7" s="3" t="s">
        <v>137</v>
      </c>
      <c r="I7" s="3" t="s">
        <v>136</v>
      </c>
      <c r="J7" s="3" t="s">
        <v>63</v>
      </c>
      <c r="K7" s="3" t="s">
        <v>95</v>
      </c>
      <c r="L7" s="3" t="s">
        <v>62</v>
      </c>
    </row>
    <row r="8" spans="1:16" ht="33" customHeight="1" x14ac:dyDescent="0.25">
      <c r="A8" s="350" t="s">
        <v>287</v>
      </c>
      <c r="B8" s="351"/>
    </row>
    <row r="9" spans="1:16" ht="12.75" x14ac:dyDescent="0.25">
      <c r="A9" s="354" t="s">
        <v>271</v>
      </c>
      <c r="B9" s="355"/>
      <c r="C9" s="9"/>
      <c r="D9" s="9"/>
      <c r="E9" s="9"/>
      <c r="F9" s="9"/>
      <c r="G9" s="9"/>
      <c r="H9" s="9"/>
      <c r="I9" s="9"/>
      <c r="J9" s="9"/>
      <c r="K9" s="9"/>
      <c r="L9" s="9">
        <f>SUM($C9:K9)</f>
        <v>0</v>
      </c>
    </row>
    <row r="10" spans="1:16" ht="12.75" x14ac:dyDescent="0.25">
      <c r="A10" s="352" t="s">
        <v>16</v>
      </c>
      <c r="B10" s="353"/>
      <c r="C10" s="28"/>
      <c r="D10" s="28"/>
      <c r="E10" s="28"/>
      <c r="F10" s="28"/>
      <c r="G10" s="28"/>
      <c r="H10" s="28"/>
      <c r="I10" s="28"/>
      <c r="J10" s="28"/>
      <c r="K10" s="28"/>
      <c r="L10" s="28">
        <f>SUM($C10:K10)</f>
        <v>0</v>
      </c>
    </row>
    <row r="11" spans="1:16" ht="12.75" x14ac:dyDescent="0.25">
      <c r="A11" s="352" t="s">
        <v>279</v>
      </c>
      <c r="B11" s="353"/>
      <c r="C11" s="28"/>
      <c r="D11" s="28"/>
      <c r="E11" s="28"/>
      <c r="F11" s="28"/>
      <c r="G11" s="28"/>
      <c r="H11" s="28"/>
      <c r="I11" s="28"/>
      <c r="J11" s="28"/>
      <c r="K11" s="28"/>
      <c r="L11" s="28">
        <f>SUM($C11:K11)</f>
        <v>0</v>
      </c>
    </row>
    <row r="12" spans="1:16" ht="12.75" x14ac:dyDescent="0.25">
      <c r="A12" s="352" t="s">
        <v>285</v>
      </c>
      <c r="B12" s="353"/>
      <c r="C12" s="28"/>
      <c r="D12" s="28"/>
      <c r="E12" s="28"/>
      <c r="F12" s="28"/>
      <c r="G12" s="28"/>
      <c r="H12" s="28"/>
      <c r="I12" s="28"/>
      <c r="J12" s="28"/>
      <c r="K12" s="28"/>
      <c r="L12" s="28">
        <f>SUM($C12:K12)</f>
        <v>0</v>
      </c>
    </row>
    <row r="13" spans="1:16" ht="33" customHeight="1" x14ac:dyDescent="0.25">
      <c r="A13" s="350" t="s">
        <v>286</v>
      </c>
      <c r="B13" s="351"/>
    </row>
    <row r="14" spans="1:16" ht="12.75" x14ac:dyDescent="0.25">
      <c r="A14" s="354" t="s">
        <v>271</v>
      </c>
      <c r="B14" s="355"/>
      <c r="C14" s="9">
        <v>0</v>
      </c>
      <c r="D14" s="9">
        <v>239120854</v>
      </c>
      <c r="E14" s="9">
        <v>157189052</v>
      </c>
      <c r="F14" s="9">
        <v>34000000</v>
      </c>
      <c r="G14" s="9">
        <v>17778529</v>
      </c>
      <c r="H14" s="9">
        <v>21857723</v>
      </c>
      <c r="I14" s="9">
        <v>0</v>
      </c>
      <c r="J14" s="9">
        <v>0</v>
      </c>
      <c r="K14" s="9">
        <v>0</v>
      </c>
      <c r="L14" s="9">
        <f>SUM($C14:K14)</f>
        <v>469946158</v>
      </c>
    </row>
    <row r="15" spans="1:16" ht="12.75" x14ac:dyDescent="0.25">
      <c r="A15" s="352" t="s">
        <v>16</v>
      </c>
      <c r="B15" s="353"/>
      <c r="C15" s="28">
        <v>0</v>
      </c>
      <c r="D15" s="28">
        <v>215142366</v>
      </c>
      <c r="E15" s="28">
        <v>144319375</v>
      </c>
      <c r="F15" s="28">
        <v>34000000</v>
      </c>
      <c r="G15" s="28">
        <v>13601682</v>
      </c>
      <c r="H15" s="28">
        <v>20129501</v>
      </c>
      <c r="I15" s="28">
        <v>0</v>
      </c>
      <c r="J15" s="28">
        <v>0</v>
      </c>
      <c r="K15" s="28">
        <v>0</v>
      </c>
      <c r="L15" s="28">
        <f>SUM($C15:K15)</f>
        <v>427192924</v>
      </c>
    </row>
    <row r="16" spans="1:16" ht="12.75" x14ac:dyDescent="0.25">
      <c r="A16" s="352" t="s">
        <v>279</v>
      </c>
      <c r="B16" s="353"/>
      <c r="C16" s="28">
        <v>0</v>
      </c>
      <c r="D16" s="28">
        <v>23754638</v>
      </c>
      <c r="E16" s="28">
        <v>12839787</v>
      </c>
      <c r="F16" s="28">
        <v>0</v>
      </c>
      <c r="G16" s="28">
        <v>4176847</v>
      </c>
      <c r="H16" s="28">
        <v>1728222</v>
      </c>
      <c r="I16" s="28">
        <v>0</v>
      </c>
      <c r="J16" s="28">
        <v>0</v>
      </c>
      <c r="K16" s="28">
        <v>0</v>
      </c>
      <c r="L16" s="28">
        <f>SUM($C16:K16)</f>
        <v>42499494</v>
      </c>
    </row>
    <row r="17" spans="1:12" ht="12.75" x14ac:dyDescent="0.25">
      <c r="A17" s="352" t="s">
        <v>285</v>
      </c>
      <c r="B17" s="353"/>
      <c r="C17" s="28">
        <v>0</v>
      </c>
      <c r="D17" s="28">
        <v>223850</v>
      </c>
      <c r="E17" s="28">
        <v>29890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f>SUM($C17:K17)</f>
        <v>253740</v>
      </c>
    </row>
    <row r="18" spans="1:12" ht="33" customHeight="1" x14ac:dyDescent="0.25">
      <c r="A18" s="350" t="s">
        <v>1</v>
      </c>
      <c r="B18" s="351"/>
    </row>
    <row r="19" spans="1:12" ht="12.75" x14ac:dyDescent="0.25">
      <c r="A19" s="354" t="s">
        <v>271</v>
      </c>
      <c r="B19" s="355"/>
      <c r="C19" s="9">
        <v>0</v>
      </c>
      <c r="D19" s="9">
        <v>212040580</v>
      </c>
      <c r="E19" s="9">
        <v>79611570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f>SUM($C19:K19)</f>
        <v>291652150</v>
      </c>
    </row>
    <row r="20" spans="1:12" ht="12.75" x14ac:dyDescent="0.25">
      <c r="A20" s="352" t="s">
        <v>16</v>
      </c>
      <c r="B20" s="353"/>
      <c r="C20" s="28">
        <v>0</v>
      </c>
      <c r="D20" s="28">
        <v>192908114</v>
      </c>
      <c r="E20" s="28">
        <v>78198570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f>SUM($C20:K20)</f>
        <v>271106684</v>
      </c>
    </row>
    <row r="21" spans="1:12" ht="12.75" x14ac:dyDescent="0.25">
      <c r="A21" s="352" t="s">
        <v>279</v>
      </c>
      <c r="B21" s="353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f>SUM($C21:K21)</f>
        <v>0</v>
      </c>
    </row>
    <row r="22" spans="1:12" ht="12.75" x14ac:dyDescent="0.25">
      <c r="A22" s="352" t="s">
        <v>285</v>
      </c>
      <c r="B22" s="353"/>
      <c r="C22" s="28">
        <v>0</v>
      </c>
      <c r="D22" s="28">
        <v>19132466</v>
      </c>
      <c r="E22" s="28">
        <v>1413000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f>SUM($C22:K22)</f>
        <v>20545466</v>
      </c>
    </row>
    <row r="23" spans="1:12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</sheetData>
  <mergeCells count="22">
    <mergeCell ref="A6:B7"/>
    <mergeCell ref="J1:O1"/>
    <mergeCell ref="J2:O2"/>
    <mergeCell ref="J4:P4"/>
    <mergeCell ref="A1:H1"/>
    <mergeCell ref="A2:H2"/>
    <mergeCell ref="A4:I4"/>
    <mergeCell ref="A12:B12"/>
    <mergeCell ref="A11:B11"/>
    <mergeCell ref="A10:B10"/>
    <mergeCell ref="A9:B9"/>
    <mergeCell ref="A8:B8"/>
    <mergeCell ref="A17:B17"/>
    <mergeCell ref="A16:B16"/>
    <mergeCell ref="A15:B15"/>
    <mergeCell ref="A14:B14"/>
    <mergeCell ref="A13:B13"/>
    <mergeCell ref="A22:B22"/>
    <mergeCell ref="A21:B21"/>
    <mergeCell ref="A20:B20"/>
    <mergeCell ref="A19:B19"/>
    <mergeCell ref="A18:B18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38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>
      <selection activeCell="A4" sqref="A4:I4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8" ht="12.75" x14ac:dyDescent="0.25">
      <c r="A1" s="258" t="s">
        <v>281</v>
      </c>
      <c r="B1" s="244"/>
      <c r="C1" s="244"/>
      <c r="D1" s="244"/>
      <c r="E1" s="244"/>
      <c r="F1" s="244"/>
      <c r="G1" s="244"/>
      <c r="H1" s="8" t="s">
        <v>276</v>
      </c>
    </row>
    <row r="2" spans="1:8" ht="12.75" x14ac:dyDescent="0.25">
      <c r="A2" s="258" t="s">
        <v>288</v>
      </c>
      <c r="B2" s="244"/>
      <c r="C2" s="244"/>
      <c r="D2" s="244"/>
      <c r="E2" s="244"/>
      <c r="F2" s="244"/>
      <c r="G2" s="244"/>
      <c r="H2" s="8" t="s">
        <v>124</v>
      </c>
    </row>
    <row r="4" spans="1:8" ht="12.75" x14ac:dyDescent="0.25">
      <c r="A4" s="306" t="s">
        <v>123</v>
      </c>
      <c r="B4" s="275"/>
      <c r="C4" s="275"/>
      <c r="D4" s="275"/>
      <c r="E4" s="275"/>
      <c r="F4" s="275"/>
      <c r="G4" s="275"/>
      <c r="H4" s="275"/>
    </row>
    <row r="6" spans="1:8" x14ac:dyDescent="0.25">
      <c r="A6" s="356" t="s">
        <v>0</v>
      </c>
      <c r="B6" s="357"/>
      <c r="C6" s="12">
        <v>0</v>
      </c>
      <c r="D6" s="12">
        <v>1</v>
      </c>
      <c r="E6" s="12">
        <v>2</v>
      </c>
      <c r="F6" s="12">
        <v>3</v>
      </c>
      <c r="G6" s="12">
        <v>8</v>
      </c>
      <c r="H6" s="12" t="s">
        <v>74</v>
      </c>
    </row>
    <row r="7" spans="1:8" ht="45" x14ac:dyDescent="0.25">
      <c r="A7" s="358"/>
      <c r="B7" s="358"/>
      <c r="C7" s="3" t="s">
        <v>72</v>
      </c>
      <c r="D7" s="3" t="s">
        <v>122</v>
      </c>
      <c r="E7" s="3" t="s">
        <v>121</v>
      </c>
      <c r="F7" s="3" t="s">
        <v>120</v>
      </c>
      <c r="G7" s="3" t="s">
        <v>95</v>
      </c>
      <c r="H7" s="3" t="s">
        <v>62</v>
      </c>
    </row>
    <row r="8" spans="1:8" ht="33" customHeight="1" x14ac:dyDescent="0.25">
      <c r="A8" s="350" t="s">
        <v>287</v>
      </c>
      <c r="B8" s="351"/>
    </row>
    <row r="9" spans="1:8" ht="12.75" x14ac:dyDescent="0.25">
      <c r="A9" s="354" t="s">
        <v>271</v>
      </c>
      <c r="B9" s="355"/>
      <c r="C9" s="9"/>
      <c r="D9" s="9"/>
      <c r="E9" s="9"/>
      <c r="F9" s="9"/>
      <c r="G9" s="9"/>
      <c r="H9" s="9">
        <f>SUM($C9:G9)</f>
        <v>0</v>
      </c>
    </row>
    <row r="10" spans="1:8" ht="12.75" x14ac:dyDescent="0.25">
      <c r="A10" s="352" t="s">
        <v>16</v>
      </c>
      <c r="B10" s="353"/>
      <c r="C10" s="28"/>
      <c r="D10" s="28"/>
      <c r="E10" s="28"/>
      <c r="F10" s="28"/>
      <c r="G10" s="28"/>
      <c r="H10" s="28">
        <f>SUM($C10:G10)</f>
        <v>0</v>
      </c>
    </row>
    <row r="11" spans="1:8" ht="12.75" x14ac:dyDescent="0.25">
      <c r="A11" s="352" t="s">
        <v>279</v>
      </c>
      <c r="B11" s="353"/>
      <c r="C11" s="28"/>
      <c r="D11" s="28"/>
      <c r="E11" s="28"/>
      <c r="F11" s="28"/>
      <c r="G11" s="28"/>
      <c r="H11" s="28">
        <f>SUM($C11:G11)</f>
        <v>0</v>
      </c>
    </row>
    <row r="12" spans="1:8" ht="12.75" x14ac:dyDescent="0.25">
      <c r="A12" s="352" t="s">
        <v>285</v>
      </c>
      <c r="B12" s="353"/>
      <c r="C12" s="28"/>
      <c r="D12" s="28"/>
      <c r="E12" s="28"/>
      <c r="F12" s="28"/>
      <c r="G12" s="28"/>
      <c r="H12" s="28">
        <f>SUM($C12:G12)</f>
        <v>0</v>
      </c>
    </row>
    <row r="13" spans="1:8" ht="33" customHeight="1" x14ac:dyDescent="0.25">
      <c r="A13" s="350" t="s">
        <v>286</v>
      </c>
      <c r="B13" s="351"/>
    </row>
    <row r="14" spans="1:8" ht="12.75" x14ac:dyDescent="0.25">
      <c r="A14" s="354" t="s">
        <v>271</v>
      </c>
      <c r="B14" s="355"/>
      <c r="C14" s="9">
        <v>89736031</v>
      </c>
      <c r="D14" s="9">
        <v>0</v>
      </c>
      <c r="E14" s="9">
        <v>0</v>
      </c>
      <c r="F14" s="9">
        <v>0</v>
      </c>
      <c r="G14" s="9">
        <v>0</v>
      </c>
      <c r="H14" s="9">
        <f>SUM($C14:G14)</f>
        <v>89736031</v>
      </c>
    </row>
    <row r="15" spans="1:8" ht="12.75" x14ac:dyDescent="0.25">
      <c r="A15" s="352" t="s">
        <v>16</v>
      </c>
      <c r="B15" s="353"/>
      <c r="C15" s="28">
        <v>63028886</v>
      </c>
      <c r="D15" s="28">
        <v>0</v>
      </c>
      <c r="E15" s="28">
        <v>0</v>
      </c>
      <c r="F15" s="28">
        <v>0</v>
      </c>
      <c r="G15" s="28">
        <v>0</v>
      </c>
      <c r="H15" s="28">
        <f>SUM($C15:G15)</f>
        <v>63028886</v>
      </c>
    </row>
    <row r="16" spans="1:8" ht="12.75" x14ac:dyDescent="0.25">
      <c r="A16" s="352" t="s">
        <v>279</v>
      </c>
      <c r="B16" s="353"/>
      <c r="C16" s="28">
        <v>8804729</v>
      </c>
      <c r="D16" s="28">
        <v>0</v>
      </c>
      <c r="E16" s="28">
        <v>0</v>
      </c>
      <c r="F16" s="28">
        <v>0</v>
      </c>
      <c r="G16" s="28">
        <v>0</v>
      </c>
      <c r="H16" s="28">
        <f>SUM($C16:G16)</f>
        <v>8804729</v>
      </c>
    </row>
    <row r="17" spans="1:8" ht="12.75" x14ac:dyDescent="0.25">
      <c r="A17" s="352" t="s">
        <v>285</v>
      </c>
      <c r="B17" s="353"/>
      <c r="C17" s="28">
        <v>17902416</v>
      </c>
      <c r="D17" s="28">
        <v>0</v>
      </c>
      <c r="E17" s="28">
        <v>0</v>
      </c>
      <c r="F17" s="28">
        <v>0</v>
      </c>
      <c r="G17" s="28">
        <v>0</v>
      </c>
      <c r="H17" s="28">
        <f>SUM($C17:G17)</f>
        <v>17902416</v>
      </c>
    </row>
    <row r="18" spans="1:8" ht="33" customHeight="1" x14ac:dyDescent="0.25">
      <c r="A18" s="350" t="s">
        <v>1</v>
      </c>
      <c r="B18" s="351"/>
    </row>
    <row r="19" spans="1:8" ht="12.75" x14ac:dyDescent="0.25">
      <c r="A19" s="354" t="s">
        <v>271</v>
      </c>
      <c r="B19" s="355"/>
      <c r="C19" s="9">
        <v>7159905</v>
      </c>
      <c r="D19" s="9">
        <v>0</v>
      </c>
      <c r="E19" s="9">
        <v>0</v>
      </c>
      <c r="F19" s="9">
        <v>0</v>
      </c>
      <c r="G19" s="9">
        <v>0</v>
      </c>
      <c r="H19" s="9">
        <f>SUM($C19:G19)</f>
        <v>7159905</v>
      </c>
    </row>
    <row r="20" spans="1:8" ht="12.75" x14ac:dyDescent="0.25">
      <c r="A20" s="352" t="s">
        <v>16</v>
      </c>
      <c r="B20" s="353"/>
      <c r="C20" s="28">
        <v>9546540</v>
      </c>
      <c r="D20" s="28">
        <v>0</v>
      </c>
      <c r="E20" s="28">
        <v>0</v>
      </c>
      <c r="F20" s="28">
        <v>0</v>
      </c>
      <c r="G20" s="28">
        <v>0</v>
      </c>
      <c r="H20" s="28">
        <f>SUM($C20:G20)</f>
        <v>9546540</v>
      </c>
    </row>
    <row r="21" spans="1:8" ht="12.75" x14ac:dyDescent="0.25">
      <c r="A21" s="352" t="s">
        <v>279</v>
      </c>
      <c r="B21" s="353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f>SUM($C21:G21)</f>
        <v>0</v>
      </c>
    </row>
    <row r="22" spans="1:8" ht="12.75" x14ac:dyDescent="0.25">
      <c r="A22" s="352" t="s">
        <v>285</v>
      </c>
      <c r="B22" s="353"/>
      <c r="C22" s="28">
        <v>-2386635</v>
      </c>
      <c r="D22" s="28">
        <v>0</v>
      </c>
      <c r="E22" s="28">
        <v>0</v>
      </c>
      <c r="F22" s="28">
        <v>0</v>
      </c>
      <c r="G22" s="28">
        <v>0</v>
      </c>
      <c r="H22" s="28">
        <f>SUM($C22:G22)</f>
        <v>-2386635</v>
      </c>
    </row>
    <row r="23" spans="1:8" x14ac:dyDescent="0.25">
      <c r="A23" s="30"/>
      <c r="B23" s="30"/>
      <c r="C23" s="30"/>
      <c r="D23" s="30"/>
      <c r="E23" s="30"/>
      <c r="F23" s="30"/>
      <c r="G23" s="30"/>
      <c r="H23" s="30"/>
    </row>
  </sheetData>
  <mergeCells count="19">
    <mergeCell ref="A6:B7"/>
    <mergeCell ref="A1:G1"/>
    <mergeCell ref="A2:G2"/>
    <mergeCell ref="A4:H4"/>
    <mergeCell ref="A12:B12"/>
    <mergeCell ref="A11:B11"/>
    <mergeCell ref="A10:B10"/>
    <mergeCell ref="A9:B9"/>
    <mergeCell ref="A8:B8"/>
    <mergeCell ref="A17:B17"/>
    <mergeCell ref="A16:B16"/>
    <mergeCell ref="A15:B15"/>
    <mergeCell ref="A14:B14"/>
    <mergeCell ref="A13:B13"/>
    <mergeCell ref="A22:B22"/>
    <mergeCell ref="A21:B21"/>
    <mergeCell ref="A20:B20"/>
    <mergeCell ref="A19:B19"/>
    <mergeCell ref="A18:B18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0" pageOrder="overThenDown" orientation="landscape" useFirstPageNumber="1" r:id="rId1"/>
  <headerFooter>
    <oddFooter>&amp;CPage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A4" sqref="A4:P4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281</v>
      </c>
      <c r="B1" s="244"/>
      <c r="C1" s="244"/>
      <c r="D1" s="244"/>
      <c r="E1" s="244"/>
      <c r="F1" s="244"/>
      <c r="G1" s="244"/>
      <c r="H1" s="244"/>
      <c r="I1" s="8" t="s">
        <v>276</v>
      </c>
      <c r="J1" s="359" t="s">
        <v>281</v>
      </c>
      <c r="K1" s="244"/>
      <c r="L1" s="244"/>
      <c r="M1" s="244"/>
      <c r="N1" s="244"/>
      <c r="O1" s="244"/>
      <c r="P1" s="8" t="s">
        <v>276</v>
      </c>
    </row>
    <row r="2" spans="1:16" ht="12.75" x14ac:dyDescent="0.25">
      <c r="A2" s="258" t="s">
        <v>288</v>
      </c>
      <c r="B2" s="244"/>
      <c r="C2" s="244"/>
      <c r="D2" s="244"/>
      <c r="E2" s="244"/>
      <c r="F2" s="244"/>
      <c r="G2" s="244"/>
      <c r="H2" s="244"/>
      <c r="I2" s="8" t="s">
        <v>119</v>
      </c>
      <c r="J2" s="359" t="s">
        <v>288</v>
      </c>
      <c r="K2" s="244"/>
      <c r="L2" s="244"/>
      <c r="M2" s="244"/>
      <c r="N2" s="244"/>
      <c r="O2" s="244"/>
      <c r="P2" s="8" t="s">
        <v>119</v>
      </c>
    </row>
    <row r="4" spans="1:16" ht="12.75" x14ac:dyDescent="0.25">
      <c r="A4" s="306" t="s">
        <v>118</v>
      </c>
      <c r="B4" s="275"/>
      <c r="C4" s="275"/>
      <c r="D4" s="275"/>
      <c r="E4" s="275"/>
      <c r="F4" s="275"/>
      <c r="G4" s="275"/>
      <c r="H4" s="275"/>
      <c r="I4" s="275"/>
      <c r="J4" s="306" t="s">
        <v>118</v>
      </c>
      <c r="K4" s="275"/>
      <c r="L4" s="275"/>
      <c r="M4" s="275"/>
      <c r="N4" s="275"/>
      <c r="O4" s="275"/>
      <c r="P4" s="275"/>
    </row>
    <row r="6" spans="1:16" x14ac:dyDescent="0.25">
      <c r="A6" s="356" t="s">
        <v>0</v>
      </c>
      <c r="B6" s="357"/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 t="s">
        <v>74</v>
      </c>
    </row>
    <row r="7" spans="1:16" ht="67.5" x14ac:dyDescent="0.25">
      <c r="A7" s="358"/>
      <c r="B7" s="358"/>
      <c r="C7" s="3" t="s">
        <v>72</v>
      </c>
      <c r="D7" s="3" t="s">
        <v>117</v>
      </c>
      <c r="E7" s="3" t="s">
        <v>116</v>
      </c>
      <c r="F7" s="3" t="s">
        <v>115</v>
      </c>
      <c r="G7" s="3" t="s">
        <v>114</v>
      </c>
      <c r="H7" s="3" t="s">
        <v>113</v>
      </c>
      <c r="I7" s="3" t="s">
        <v>112</v>
      </c>
      <c r="J7" s="3" t="s">
        <v>111</v>
      </c>
      <c r="K7" s="3" t="s">
        <v>95</v>
      </c>
      <c r="L7" s="3" t="s">
        <v>63</v>
      </c>
      <c r="M7" s="3" t="s">
        <v>62</v>
      </c>
    </row>
    <row r="8" spans="1:16" ht="33" customHeight="1" x14ac:dyDescent="0.25">
      <c r="A8" s="350" t="s">
        <v>287</v>
      </c>
      <c r="B8" s="351"/>
    </row>
    <row r="9" spans="1:16" ht="12.75" x14ac:dyDescent="0.25">
      <c r="A9" s="354" t="s">
        <v>271</v>
      </c>
      <c r="B9" s="355"/>
      <c r="C9" s="9"/>
      <c r="D9" s="9"/>
      <c r="E9" s="9"/>
      <c r="F9" s="9"/>
      <c r="G9" s="9"/>
      <c r="H9" s="9"/>
      <c r="I9" s="9"/>
      <c r="J9" s="9"/>
      <c r="K9" s="9"/>
      <c r="L9" s="9"/>
      <c r="M9" s="9">
        <f>SUM($C9:L9)</f>
        <v>0</v>
      </c>
    </row>
    <row r="10" spans="1:16" ht="12.75" x14ac:dyDescent="0.25">
      <c r="A10" s="352" t="s">
        <v>16</v>
      </c>
      <c r="B10" s="353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>
        <f>SUM($C10:L10)</f>
        <v>0</v>
      </c>
    </row>
    <row r="11" spans="1:16" ht="12.75" x14ac:dyDescent="0.25">
      <c r="A11" s="352" t="s">
        <v>279</v>
      </c>
      <c r="B11" s="353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>
        <f>SUM($C11:L11)</f>
        <v>0</v>
      </c>
    </row>
    <row r="12" spans="1:16" ht="12.75" x14ac:dyDescent="0.25">
      <c r="A12" s="352" t="s">
        <v>285</v>
      </c>
      <c r="B12" s="35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>
        <f>SUM($C12:L12)</f>
        <v>0</v>
      </c>
    </row>
    <row r="13" spans="1:16" ht="33" customHeight="1" x14ac:dyDescent="0.25">
      <c r="A13" s="350" t="s">
        <v>286</v>
      </c>
      <c r="B13" s="351"/>
    </row>
    <row r="14" spans="1:16" ht="12.75" x14ac:dyDescent="0.25">
      <c r="A14" s="354" t="s">
        <v>271</v>
      </c>
      <c r="B14" s="355"/>
      <c r="C14" s="9">
        <v>89770626</v>
      </c>
      <c r="D14" s="9">
        <v>88718917</v>
      </c>
      <c r="E14" s="9">
        <v>4000000</v>
      </c>
      <c r="F14" s="9">
        <v>10188922</v>
      </c>
      <c r="G14" s="9">
        <v>801223</v>
      </c>
      <c r="H14" s="9">
        <v>0</v>
      </c>
      <c r="I14" s="9">
        <v>0</v>
      </c>
      <c r="J14" s="9">
        <v>5148001</v>
      </c>
      <c r="K14" s="9">
        <v>3389579</v>
      </c>
      <c r="L14" s="9">
        <v>0</v>
      </c>
      <c r="M14" s="9">
        <f>SUM($C14:L14)</f>
        <v>202017268</v>
      </c>
    </row>
    <row r="15" spans="1:16" ht="12.75" x14ac:dyDescent="0.25">
      <c r="A15" s="352" t="s">
        <v>16</v>
      </c>
      <c r="B15" s="353"/>
      <c r="C15" s="28">
        <v>85689659</v>
      </c>
      <c r="D15" s="28">
        <v>33731662</v>
      </c>
      <c r="E15" s="28">
        <v>315315</v>
      </c>
      <c r="F15" s="28">
        <v>2999469</v>
      </c>
      <c r="G15" s="28">
        <v>625335</v>
      </c>
      <c r="H15" s="28">
        <v>0</v>
      </c>
      <c r="I15" s="28">
        <v>0</v>
      </c>
      <c r="J15" s="28">
        <v>4781623</v>
      </c>
      <c r="K15" s="28">
        <v>2016968</v>
      </c>
      <c r="L15" s="28">
        <v>0</v>
      </c>
      <c r="M15" s="28">
        <f>SUM($C15:L15)</f>
        <v>130160031</v>
      </c>
    </row>
    <row r="16" spans="1:16" ht="12.75" x14ac:dyDescent="0.25">
      <c r="A16" s="352" t="s">
        <v>279</v>
      </c>
      <c r="B16" s="353"/>
      <c r="C16" s="28">
        <v>4039829</v>
      </c>
      <c r="D16" s="28">
        <v>47590323</v>
      </c>
      <c r="E16" s="28">
        <v>3595295</v>
      </c>
      <c r="F16" s="28">
        <v>5632736</v>
      </c>
      <c r="G16" s="28">
        <v>69044</v>
      </c>
      <c r="H16" s="28">
        <v>0</v>
      </c>
      <c r="I16" s="28">
        <v>0</v>
      </c>
      <c r="J16" s="28">
        <v>366378</v>
      </c>
      <c r="K16" s="28">
        <v>863305</v>
      </c>
      <c r="L16" s="28">
        <v>0</v>
      </c>
      <c r="M16" s="28">
        <f>SUM($C16:L16)</f>
        <v>62156910</v>
      </c>
    </row>
    <row r="17" spans="1:13" ht="12.75" x14ac:dyDescent="0.25">
      <c r="A17" s="352" t="s">
        <v>285</v>
      </c>
      <c r="B17" s="353"/>
      <c r="C17" s="28">
        <v>41138</v>
      </c>
      <c r="D17" s="28">
        <v>7396932</v>
      </c>
      <c r="E17" s="28">
        <v>89390</v>
      </c>
      <c r="F17" s="28">
        <v>1556717</v>
      </c>
      <c r="G17" s="28">
        <v>106844</v>
      </c>
      <c r="H17" s="28">
        <v>0</v>
      </c>
      <c r="I17" s="28">
        <v>0</v>
      </c>
      <c r="J17" s="28">
        <v>0</v>
      </c>
      <c r="K17" s="28">
        <v>509306</v>
      </c>
      <c r="L17" s="28">
        <v>0</v>
      </c>
      <c r="M17" s="28">
        <f>SUM($C17:L17)</f>
        <v>9700327</v>
      </c>
    </row>
    <row r="18" spans="1:13" ht="33" customHeight="1" x14ac:dyDescent="0.25">
      <c r="A18" s="350" t="s">
        <v>1</v>
      </c>
      <c r="B18" s="351"/>
    </row>
    <row r="19" spans="1:13" ht="12.75" x14ac:dyDescent="0.25">
      <c r="A19" s="354" t="s">
        <v>271</v>
      </c>
      <c r="B19" s="355"/>
      <c r="C19" s="9">
        <v>0</v>
      </c>
      <c r="D19" s="9">
        <v>14666117</v>
      </c>
      <c r="E19" s="9">
        <v>2500000</v>
      </c>
      <c r="F19" s="9">
        <v>1800000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f>SUM($C19:L19)</f>
        <v>18966117</v>
      </c>
    </row>
    <row r="20" spans="1:13" ht="12.75" x14ac:dyDescent="0.25">
      <c r="A20" s="352" t="s">
        <v>16</v>
      </c>
      <c r="B20" s="353"/>
      <c r="C20" s="28">
        <v>110700</v>
      </c>
      <c r="D20" s="28">
        <v>9617213</v>
      </c>
      <c r="E20" s="28">
        <v>671085</v>
      </c>
      <c r="F20" s="28">
        <v>2509700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f>SUM($C20:L20)</f>
        <v>12908698</v>
      </c>
    </row>
    <row r="21" spans="1:13" ht="12.75" x14ac:dyDescent="0.25">
      <c r="A21" s="352" t="s">
        <v>279</v>
      </c>
      <c r="B21" s="353"/>
      <c r="C21" s="28">
        <v>0</v>
      </c>
      <c r="D21" s="28">
        <v>4246956</v>
      </c>
      <c r="E21" s="28">
        <v>1828915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f>SUM($C21:L21)</f>
        <v>6075871</v>
      </c>
    </row>
    <row r="22" spans="1:13" ht="12.75" x14ac:dyDescent="0.25">
      <c r="A22" s="352" t="s">
        <v>285</v>
      </c>
      <c r="B22" s="353"/>
      <c r="C22" s="28">
        <v>-110700</v>
      </c>
      <c r="D22" s="28">
        <v>801948</v>
      </c>
      <c r="E22" s="28">
        <v>0</v>
      </c>
      <c r="F22" s="28">
        <v>-709700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f>SUM($C22:L22)</f>
        <v>-18452</v>
      </c>
    </row>
    <row r="23" spans="1:13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</sheetData>
  <mergeCells count="22">
    <mergeCell ref="A6:B7"/>
    <mergeCell ref="J1:O1"/>
    <mergeCell ref="J2:O2"/>
    <mergeCell ref="J4:P4"/>
    <mergeCell ref="A1:H1"/>
    <mergeCell ref="A2:H2"/>
    <mergeCell ref="A4:I4"/>
    <mergeCell ref="A12:B12"/>
    <mergeCell ref="A11:B11"/>
    <mergeCell ref="A10:B10"/>
    <mergeCell ref="A9:B9"/>
    <mergeCell ref="A8:B8"/>
    <mergeCell ref="A17:B17"/>
    <mergeCell ref="A16:B16"/>
    <mergeCell ref="A15:B15"/>
    <mergeCell ref="A14:B14"/>
    <mergeCell ref="A13:B13"/>
    <mergeCell ref="A22:B22"/>
    <mergeCell ref="A21:B21"/>
    <mergeCell ref="A20:B20"/>
    <mergeCell ref="A19:B19"/>
    <mergeCell ref="A18:B18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1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A4" sqref="A4:P4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281</v>
      </c>
      <c r="B1" s="244"/>
      <c r="C1" s="244"/>
      <c r="D1" s="244"/>
      <c r="E1" s="244"/>
      <c r="F1" s="244"/>
      <c r="G1" s="244"/>
      <c r="H1" s="244"/>
      <c r="I1" s="8" t="s">
        <v>276</v>
      </c>
      <c r="J1" s="359" t="s">
        <v>281</v>
      </c>
      <c r="K1" s="244"/>
      <c r="L1" s="244"/>
      <c r="M1" s="244"/>
      <c r="N1" s="244"/>
      <c r="O1" s="244"/>
      <c r="P1" s="8" t="s">
        <v>276</v>
      </c>
    </row>
    <row r="2" spans="1:16" ht="12.75" x14ac:dyDescent="0.25">
      <c r="A2" s="258" t="s">
        <v>288</v>
      </c>
      <c r="B2" s="244"/>
      <c r="C2" s="244"/>
      <c r="D2" s="244"/>
      <c r="E2" s="244"/>
      <c r="F2" s="244"/>
      <c r="G2" s="244"/>
      <c r="H2" s="244"/>
      <c r="I2" s="8" t="s">
        <v>102</v>
      </c>
      <c r="J2" s="359" t="s">
        <v>288</v>
      </c>
      <c r="K2" s="244"/>
      <c r="L2" s="244"/>
      <c r="M2" s="244"/>
      <c r="N2" s="244"/>
      <c r="O2" s="244"/>
      <c r="P2" s="8" t="s">
        <v>102</v>
      </c>
    </row>
    <row r="4" spans="1:16" ht="12.75" x14ac:dyDescent="0.25">
      <c r="A4" s="306" t="s">
        <v>101</v>
      </c>
      <c r="B4" s="275"/>
      <c r="C4" s="275"/>
      <c r="D4" s="275"/>
      <c r="E4" s="275"/>
      <c r="F4" s="275"/>
      <c r="G4" s="275"/>
      <c r="H4" s="275"/>
      <c r="I4" s="275"/>
      <c r="J4" s="306" t="s">
        <v>101</v>
      </c>
      <c r="K4" s="275"/>
      <c r="L4" s="275"/>
      <c r="M4" s="275"/>
      <c r="N4" s="275"/>
      <c r="O4" s="275"/>
      <c r="P4" s="275"/>
    </row>
    <row r="6" spans="1:16" x14ac:dyDescent="0.25">
      <c r="A6" s="356" t="s">
        <v>0</v>
      </c>
      <c r="B6" s="357"/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8</v>
      </c>
      <c r="K6" s="12" t="s">
        <v>74</v>
      </c>
    </row>
    <row r="7" spans="1:16" ht="56.25" x14ac:dyDescent="0.25">
      <c r="A7" s="358"/>
      <c r="B7" s="358"/>
      <c r="C7" s="3" t="s">
        <v>72</v>
      </c>
      <c r="D7" s="3" t="s">
        <v>100</v>
      </c>
      <c r="E7" s="3" t="s">
        <v>99</v>
      </c>
      <c r="F7" s="3" t="s">
        <v>98</v>
      </c>
      <c r="G7" s="3" t="s">
        <v>97</v>
      </c>
      <c r="H7" s="3" t="s">
        <v>96</v>
      </c>
      <c r="I7" s="3" t="s">
        <v>63</v>
      </c>
      <c r="J7" s="3" t="s">
        <v>95</v>
      </c>
      <c r="K7" s="3" t="s">
        <v>62</v>
      </c>
    </row>
    <row r="8" spans="1:16" ht="33" customHeight="1" x14ac:dyDescent="0.25">
      <c r="A8" s="350" t="s">
        <v>287</v>
      </c>
      <c r="B8" s="351"/>
    </row>
    <row r="9" spans="1:16" ht="12.75" x14ac:dyDescent="0.25">
      <c r="A9" s="354" t="s">
        <v>271</v>
      </c>
      <c r="B9" s="355"/>
      <c r="C9" s="9"/>
      <c r="D9" s="9"/>
      <c r="E9" s="9"/>
      <c r="F9" s="9"/>
      <c r="G9" s="9"/>
      <c r="H9" s="9"/>
      <c r="I9" s="9"/>
      <c r="J9" s="9"/>
      <c r="K9" s="9">
        <f>SUM($C9:J9)</f>
        <v>0</v>
      </c>
    </row>
    <row r="10" spans="1:16" ht="12.75" x14ac:dyDescent="0.25">
      <c r="A10" s="352" t="s">
        <v>16</v>
      </c>
      <c r="B10" s="353"/>
      <c r="C10" s="28"/>
      <c r="D10" s="28"/>
      <c r="E10" s="28"/>
      <c r="F10" s="28"/>
      <c r="G10" s="28"/>
      <c r="H10" s="28"/>
      <c r="I10" s="28"/>
      <c r="J10" s="28"/>
      <c r="K10" s="28">
        <f>SUM($C10:J10)</f>
        <v>0</v>
      </c>
    </row>
    <row r="11" spans="1:16" ht="12.75" x14ac:dyDescent="0.25">
      <c r="A11" s="352" t="s">
        <v>289</v>
      </c>
      <c r="B11" s="353"/>
      <c r="C11" s="28"/>
      <c r="D11" s="28"/>
      <c r="E11" s="28"/>
      <c r="F11" s="28"/>
      <c r="G11" s="28"/>
      <c r="H11" s="28"/>
      <c r="I11" s="28"/>
      <c r="J11" s="28"/>
      <c r="K11" s="28">
        <f>SUM($C11:J11)</f>
        <v>0</v>
      </c>
    </row>
    <row r="12" spans="1:16" ht="12.75" x14ac:dyDescent="0.25">
      <c r="A12" s="352" t="s">
        <v>285</v>
      </c>
      <c r="B12" s="353"/>
      <c r="C12" s="28"/>
      <c r="D12" s="28"/>
      <c r="E12" s="28"/>
      <c r="F12" s="28"/>
      <c r="G12" s="28"/>
      <c r="H12" s="28"/>
      <c r="I12" s="28"/>
      <c r="J12" s="28"/>
      <c r="K12" s="28">
        <f>SUM($C12:J12)</f>
        <v>0</v>
      </c>
    </row>
    <row r="13" spans="1:16" ht="33" customHeight="1" x14ac:dyDescent="0.25">
      <c r="A13" s="350" t="s">
        <v>286</v>
      </c>
      <c r="B13" s="351"/>
    </row>
    <row r="14" spans="1:16" ht="12.75" x14ac:dyDescent="0.25">
      <c r="A14" s="354" t="s">
        <v>271</v>
      </c>
      <c r="B14" s="355"/>
      <c r="C14" s="9">
        <v>429935053</v>
      </c>
      <c r="D14" s="9">
        <v>14073571</v>
      </c>
      <c r="E14" s="9">
        <v>372878746</v>
      </c>
      <c r="F14" s="9">
        <v>4291566</v>
      </c>
      <c r="G14" s="9">
        <v>0</v>
      </c>
      <c r="H14" s="9">
        <v>0</v>
      </c>
      <c r="I14" s="9">
        <v>0</v>
      </c>
      <c r="J14" s="9">
        <v>0</v>
      </c>
      <c r="K14" s="9">
        <f>SUM($C14:J14)</f>
        <v>821178936</v>
      </c>
    </row>
    <row r="15" spans="1:16" ht="12.75" x14ac:dyDescent="0.25">
      <c r="A15" s="352" t="s">
        <v>16</v>
      </c>
      <c r="B15" s="353"/>
      <c r="C15" s="28">
        <v>368978480</v>
      </c>
      <c r="D15" s="28">
        <v>12961479</v>
      </c>
      <c r="E15" s="28">
        <v>359214399</v>
      </c>
      <c r="F15" s="28">
        <v>3576366</v>
      </c>
      <c r="G15" s="28">
        <v>0</v>
      </c>
      <c r="H15" s="28">
        <v>0</v>
      </c>
      <c r="I15" s="28">
        <v>0</v>
      </c>
      <c r="J15" s="28">
        <v>0</v>
      </c>
      <c r="K15" s="28">
        <f>SUM($C15:J15)</f>
        <v>744730724</v>
      </c>
    </row>
    <row r="16" spans="1:16" ht="12.75" x14ac:dyDescent="0.25">
      <c r="A16" s="352" t="s">
        <v>279</v>
      </c>
      <c r="B16" s="353"/>
      <c r="C16" s="28">
        <v>12254008</v>
      </c>
      <c r="D16" s="28">
        <v>946796</v>
      </c>
      <c r="E16" s="28">
        <v>13009944</v>
      </c>
      <c r="F16" s="28">
        <v>715200</v>
      </c>
      <c r="G16" s="28">
        <v>0</v>
      </c>
      <c r="H16" s="28">
        <v>0</v>
      </c>
      <c r="I16" s="28">
        <v>0</v>
      </c>
      <c r="J16" s="28">
        <v>0</v>
      </c>
      <c r="K16" s="28">
        <f>SUM($C16:J16)</f>
        <v>26925948</v>
      </c>
    </row>
    <row r="17" spans="1:11" ht="12.75" x14ac:dyDescent="0.25">
      <c r="A17" s="352" t="s">
        <v>285</v>
      </c>
      <c r="B17" s="353"/>
      <c r="C17" s="28">
        <v>48702565</v>
      </c>
      <c r="D17" s="28">
        <v>165296</v>
      </c>
      <c r="E17" s="28">
        <v>654403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f>SUM($C17:J17)</f>
        <v>49522264</v>
      </c>
    </row>
    <row r="18" spans="1:11" ht="33" customHeight="1" x14ac:dyDescent="0.25">
      <c r="A18" s="350" t="s">
        <v>1</v>
      </c>
      <c r="B18" s="351"/>
    </row>
    <row r="19" spans="1:11" ht="12.75" x14ac:dyDescent="0.25">
      <c r="A19" s="354" t="s">
        <v>271</v>
      </c>
      <c r="B19" s="355"/>
      <c r="C19" s="9">
        <v>11000000</v>
      </c>
      <c r="D19" s="9">
        <v>0</v>
      </c>
      <c r="E19" s="9">
        <v>164677804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f>SUM($C19:J19)</f>
        <v>175677804</v>
      </c>
    </row>
    <row r="20" spans="1:11" ht="12.75" x14ac:dyDescent="0.25">
      <c r="A20" s="352" t="s">
        <v>16</v>
      </c>
      <c r="B20" s="353"/>
      <c r="C20" s="28">
        <v>12356000</v>
      </c>
      <c r="D20" s="28">
        <v>0</v>
      </c>
      <c r="E20" s="28">
        <v>164677804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f>SUM($C20:J20)</f>
        <v>177033804</v>
      </c>
    </row>
    <row r="21" spans="1:11" ht="12.75" x14ac:dyDescent="0.25">
      <c r="A21" s="352" t="s">
        <v>279</v>
      </c>
      <c r="B21" s="353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f>SUM($C21:J21)</f>
        <v>0</v>
      </c>
    </row>
    <row r="22" spans="1:11" ht="12.75" x14ac:dyDescent="0.25">
      <c r="A22" s="352" t="s">
        <v>285</v>
      </c>
      <c r="B22" s="353"/>
      <c r="C22" s="28">
        <v>-1356000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f>SUM($C22:J22)</f>
        <v>-1356000</v>
      </c>
    </row>
    <row r="23" spans="1:11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</row>
  </sheetData>
  <mergeCells count="22">
    <mergeCell ref="A6:B7"/>
    <mergeCell ref="J1:O1"/>
    <mergeCell ref="J2:O2"/>
    <mergeCell ref="J4:P4"/>
    <mergeCell ref="A1:H1"/>
    <mergeCell ref="A2:H2"/>
    <mergeCell ref="A4:I4"/>
    <mergeCell ref="A12:B12"/>
    <mergeCell ref="A11:B11"/>
    <mergeCell ref="A10:B10"/>
    <mergeCell ref="A9:B9"/>
    <mergeCell ref="A8:B8"/>
    <mergeCell ref="A17:B17"/>
    <mergeCell ref="A16:B16"/>
    <mergeCell ref="A15:B15"/>
    <mergeCell ref="A14:B14"/>
    <mergeCell ref="A13:B13"/>
    <mergeCell ref="A22:B22"/>
    <mergeCell ref="A21:B21"/>
    <mergeCell ref="A20:B20"/>
    <mergeCell ref="A19:B19"/>
    <mergeCell ref="A18:B18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3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A4" sqref="A4:P4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281</v>
      </c>
      <c r="B1" s="244"/>
      <c r="C1" s="244"/>
      <c r="D1" s="244"/>
      <c r="E1" s="244"/>
      <c r="F1" s="244"/>
      <c r="G1" s="244"/>
      <c r="H1" s="244"/>
      <c r="I1" s="8" t="s">
        <v>276</v>
      </c>
      <c r="J1" s="359" t="s">
        <v>281</v>
      </c>
      <c r="K1" s="244"/>
      <c r="L1" s="244"/>
      <c r="M1" s="244"/>
      <c r="N1" s="244"/>
      <c r="O1" s="244"/>
      <c r="P1" s="8" t="s">
        <v>276</v>
      </c>
    </row>
    <row r="2" spans="1:16" ht="12.75" x14ac:dyDescent="0.25">
      <c r="A2" s="258" t="s">
        <v>288</v>
      </c>
      <c r="B2" s="244"/>
      <c r="C2" s="244"/>
      <c r="D2" s="244"/>
      <c r="E2" s="244"/>
      <c r="F2" s="244"/>
      <c r="G2" s="244"/>
      <c r="H2" s="244"/>
      <c r="I2" s="8" t="s">
        <v>78</v>
      </c>
      <c r="J2" s="359" t="s">
        <v>288</v>
      </c>
      <c r="K2" s="244"/>
      <c r="L2" s="244"/>
      <c r="M2" s="244"/>
      <c r="N2" s="244"/>
      <c r="O2" s="244"/>
      <c r="P2" s="8" t="s">
        <v>78</v>
      </c>
    </row>
    <row r="4" spans="1:16" ht="12.75" x14ac:dyDescent="0.25">
      <c r="A4" s="306" t="s">
        <v>76</v>
      </c>
      <c r="B4" s="275"/>
      <c r="C4" s="275"/>
      <c r="D4" s="275"/>
      <c r="E4" s="275"/>
      <c r="F4" s="275"/>
      <c r="G4" s="275"/>
      <c r="H4" s="275"/>
      <c r="I4" s="275"/>
      <c r="J4" s="306" t="s">
        <v>76</v>
      </c>
      <c r="K4" s="275"/>
      <c r="L4" s="275"/>
      <c r="M4" s="275"/>
      <c r="N4" s="275"/>
      <c r="O4" s="275"/>
      <c r="P4" s="275"/>
    </row>
    <row r="6" spans="1:16" x14ac:dyDescent="0.25">
      <c r="A6" s="356" t="s">
        <v>0</v>
      </c>
      <c r="B6" s="357"/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 t="s">
        <v>74</v>
      </c>
    </row>
    <row r="7" spans="1:16" ht="56.25" x14ac:dyDescent="0.25">
      <c r="A7" s="358"/>
      <c r="B7" s="358"/>
      <c r="C7" s="3" t="s">
        <v>72</v>
      </c>
      <c r="D7" s="3" t="s">
        <v>71</v>
      </c>
      <c r="E7" s="3" t="s">
        <v>70</v>
      </c>
      <c r="F7" s="3" t="s">
        <v>69</v>
      </c>
      <c r="G7" s="3" t="s">
        <v>68</v>
      </c>
      <c r="H7" s="3" t="s">
        <v>67</v>
      </c>
      <c r="I7" s="3" t="s">
        <v>66</v>
      </c>
      <c r="J7" s="3" t="s">
        <v>65</v>
      </c>
      <c r="K7" s="3" t="s">
        <v>64</v>
      </c>
      <c r="L7" s="3" t="s">
        <v>63</v>
      </c>
      <c r="M7" s="3" t="s">
        <v>62</v>
      </c>
    </row>
    <row r="8" spans="1:16" ht="33" customHeight="1" x14ac:dyDescent="0.25">
      <c r="A8" s="350" t="s">
        <v>287</v>
      </c>
      <c r="B8" s="351"/>
    </row>
    <row r="9" spans="1:16" ht="12.75" x14ac:dyDescent="0.25">
      <c r="A9" s="354" t="s">
        <v>271</v>
      </c>
      <c r="B9" s="355"/>
      <c r="C9" s="9"/>
      <c r="D9" s="9"/>
      <c r="E9" s="9"/>
      <c r="F9" s="9"/>
      <c r="G9" s="9"/>
      <c r="H9" s="9"/>
      <c r="I9" s="9"/>
      <c r="J9" s="9"/>
      <c r="K9" s="9"/>
      <c r="L9" s="9"/>
      <c r="M9" s="9">
        <f>SUM($C9:L9)</f>
        <v>0</v>
      </c>
    </row>
    <row r="10" spans="1:16" ht="12.75" x14ac:dyDescent="0.25">
      <c r="A10" s="352" t="s">
        <v>16</v>
      </c>
      <c r="B10" s="353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>
        <f>SUM($C10:L10)</f>
        <v>0</v>
      </c>
    </row>
    <row r="11" spans="1:16" ht="12.75" x14ac:dyDescent="0.25">
      <c r="A11" s="352" t="s">
        <v>279</v>
      </c>
      <c r="B11" s="353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>
        <f>SUM($C11:L11)</f>
        <v>0</v>
      </c>
    </row>
    <row r="12" spans="1:16" ht="12.75" x14ac:dyDescent="0.25">
      <c r="A12" s="352" t="s">
        <v>285</v>
      </c>
      <c r="B12" s="35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>
        <f>SUM($C12:L12)</f>
        <v>0</v>
      </c>
    </row>
    <row r="13" spans="1:16" ht="33" customHeight="1" x14ac:dyDescent="0.25">
      <c r="A13" s="350" t="s">
        <v>286</v>
      </c>
      <c r="B13" s="351"/>
    </row>
    <row r="14" spans="1:16" ht="12.75" x14ac:dyDescent="0.25">
      <c r="A14" s="354" t="s">
        <v>271</v>
      </c>
      <c r="B14" s="355"/>
      <c r="C14" s="9">
        <v>140924525</v>
      </c>
      <c r="D14" s="9">
        <v>60299977</v>
      </c>
      <c r="E14" s="9">
        <v>136549136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16276925</v>
      </c>
      <c r="L14" s="9">
        <v>0</v>
      </c>
      <c r="M14" s="9">
        <f>SUM($C14:L14)</f>
        <v>354050563</v>
      </c>
    </row>
    <row r="15" spans="1:16" ht="12.75" x14ac:dyDescent="0.25">
      <c r="A15" s="352" t="s">
        <v>16</v>
      </c>
      <c r="B15" s="353"/>
      <c r="C15" s="28">
        <v>98326922</v>
      </c>
      <c r="D15" s="28">
        <v>50169878</v>
      </c>
      <c r="E15" s="28">
        <v>120832218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16000000</v>
      </c>
      <c r="L15" s="28">
        <v>0</v>
      </c>
      <c r="M15" s="28">
        <f>SUM($C15:L15)</f>
        <v>285329018</v>
      </c>
    </row>
    <row r="16" spans="1:16" ht="12.75" x14ac:dyDescent="0.25">
      <c r="A16" s="352" t="s">
        <v>279</v>
      </c>
      <c r="B16" s="353"/>
      <c r="C16" s="28">
        <v>29208162</v>
      </c>
      <c r="D16" s="28">
        <v>10098134</v>
      </c>
      <c r="E16" s="28">
        <v>1158398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276925</v>
      </c>
      <c r="L16" s="28">
        <v>0</v>
      </c>
      <c r="M16" s="28">
        <f>SUM($C16:L16)</f>
        <v>40741619</v>
      </c>
    </row>
    <row r="17" spans="1:13" ht="12.75" x14ac:dyDescent="0.25">
      <c r="A17" s="352" t="s">
        <v>285</v>
      </c>
      <c r="B17" s="353"/>
      <c r="C17" s="28">
        <v>13389441</v>
      </c>
      <c r="D17" s="28">
        <v>31965</v>
      </c>
      <c r="E17" s="28">
        <v>14558520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f>SUM($C17:L17)</f>
        <v>27979926</v>
      </c>
    </row>
    <row r="18" spans="1:13" ht="33" customHeight="1" x14ac:dyDescent="0.25">
      <c r="A18" s="350" t="s">
        <v>1</v>
      </c>
      <c r="B18" s="351"/>
    </row>
    <row r="19" spans="1:13" ht="12.75" x14ac:dyDescent="0.25">
      <c r="A19" s="354" t="s">
        <v>271</v>
      </c>
      <c r="B19" s="355"/>
      <c r="C19" s="9">
        <v>23389021</v>
      </c>
      <c r="D19" s="9">
        <v>0</v>
      </c>
      <c r="E19" s="9">
        <v>430000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f>SUM($C19:L19)</f>
        <v>23819021</v>
      </c>
    </row>
    <row r="20" spans="1:13" ht="12.75" x14ac:dyDescent="0.25">
      <c r="A20" s="352" t="s">
        <v>16</v>
      </c>
      <c r="B20" s="353"/>
      <c r="C20" s="28">
        <v>33412887</v>
      </c>
      <c r="D20" s="28">
        <v>0</v>
      </c>
      <c r="E20" s="28">
        <v>597000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f>SUM($C20:L20)</f>
        <v>34009887</v>
      </c>
    </row>
    <row r="21" spans="1:13" ht="12.75" x14ac:dyDescent="0.25">
      <c r="A21" s="352" t="s">
        <v>279</v>
      </c>
      <c r="B21" s="353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f>SUM($C21:L21)</f>
        <v>0</v>
      </c>
    </row>
    <row r="22" spans="1:13" ht="12.75" x14ac:dyDescent="0.25">
      <c r="A22" s="352" t="s">
        <v>285</v>
      </c>
      <c r="B22" s="353"/>
      <c r="C22" s="28">
        <v>-10023866</v>
      </c>
      <c r="D22" s="28">
        <v>0</v>
      </c>
      <c r="E22" s="28">
        <v>-167000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f>SUM($C22:L22)</f>
        <v>-10190866</v>
      </c>
    </row>
    <row r="23" spans="1:13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</sheetData>
  <mergeCells count="22">
    <mergeCell ref="A6:B7"/>
    <mergeCell ref="J1:O1"/>
    <mergeCell ref="J2:O2"/>
    <mergeCell ref="J4:P4"/>
    <mergeCell ref="A1:H1"/>
    <mergeCell ref="A2:H2"/>
    <mergeCell ref="A4:I4"/>
    <mergeCell ref="A12:B12"/>
    <mergeCell ref="A11:B11"/>
    <mergeCell ref="A10:B10"/>
    <mergeCell ref="A9:B9"/>
    <mergeCell ref="A8:B8"/>
    <mergeCell ref="A17:B17"/>
    <mergeCell ref="A16:B16"/>
    <mergeCell ref="A15:B15"/>
    <mergeCell ref="A14:B14"/>
    <mergeCell ref="A13:B13"/>
    <mergeCell ref="A22:B22"/>
    <mergeCell ref="A21:B21"/>
    <mergeCell ref="A20:B20"/>
    <mergeCell ref="A19:B19"/>
    <mergeCell ref="A18:B18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5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workbookViewId="0">
      <selection sqref="A1:F1"/>
    </sheetView>
  </sheetViews>
  <sheetFormatPr baseColWidth="10" defaultRowHeight="11.25" x14ac:dyDescent="0.25"/>
  <cols>
    <col min="1" max="1" width="8.7109375" style="4" customWidth="1"/>
    <col min="2" max="2" width="35.7109375" style="6" customWidth="1"/>
    <col min="3" max="7" width="17.7109375" style="4" customWidth="1"/>
    <col min="8" max="16384" width="11.42578125" style="4"/>
  </cols>
  <sheetData>
    <row r="1" spans="1:7" ht="12.75" x14ac:dyDescent="0.25">
      <c r="A1" s="258" t="s">
        <v>281</v>
      </c>
      <c r="B1" s="244"/>
      <c r="C1" s="244"/>
      <c r="D1" s="244"/>
      <c r="E1" s="244"/>
      <c r="F1" s="244"/>
      <c r="G1" s="8" t="s">
        <v>276</v>
      </c>
    </row>
    <row r="2" spans="1:7" ht="12.75" x14ac:dyDescent="0.25">
      <c r="A2" s="252" t="s">
        <v>275</v>
      </c>
      <c r="B2" s="253"/>
      <c r="C2" s="253"/>
      <c r="D2" s="253"/>
      <c r="E2" s="253"/>
      <c r="F2" s="253"/>
      <c r="G2" s="33" t="s">
        <v>284</v>
      </c>
    </row>
    <row r="3" spans="1:7" ht="12.75" x14ac:dyDescent="0.25">
      <c r="A3" s="248" t="s">
        <v>273</v>
      </c>
      <c r="B3" s="249"/>
      <c r="C3" s="249"/>
      <c r="D3" s="249"/>
      <c r="E3" s="249"/>
      <c r="F3" s="249"/>
      <c r="G3" s="31"/>
    </row>
    <row r="5" spans="1:7" ht="12.75" x14ac:dyDescent="0.25">
      <c r="A5" s="361" t="s">
        <v>283</v>
      </c>
      <c r="B5" s="362"/>
      <c r="C5" s="362"/>
      <c r="D5" s="362"/>
      <c r="E5" s="362"/>
      <c r="F5" s="362"/>
      <c r="G5" s="362"/>
    </row>
    <row r="6" spans="1:7" ht="22.5" x14ac:dyDescent="0.25">
      <c r="A6" s="40" t="s">
        <v>8</v>
      </c>
      <c r="B6" s="40" t="s">
        <v>0</v>
      </c>
      <c r="C6" s="40" t="s">
        <v>271</v>
      </c>
      <c r="D6" s="40" t="s">
        <v>16</v>
      </c>
      <c r="E6" s="40" t="s">
        <v>280</v>
      </c>
      <c r="F6" s="40" t="s">
        <v>279</v>
      </c>
      <c r="G6" s="40" t="s">
        <v>278</v>
      </c>
    </row>
    <row r="7" spans="1:7" x14ac:dyDescent="0.25">
      <c r="A7" s="39"/>
      <c r="B7" s="38" t="s">
        <v>2</v>
      </c>
      <c r="C7" s="37"/>
      <c r="D7" s="37"/>
      <c r="E7" s="37"/>
      <c r="F7" s="37"/>
      <c r="G7" s="37"/>
    </row>
    <row r="8" spans="1:7" x14ac:dyDescent="0.25">
      <c r="A8" s="39"/>
      <c r="B8" s="38" t="s">
        <v>1</v>
      </c>
      <c r="C8" s="37">
        <v>52696897</v>
      </c>
      <c r="D8" s="37">
        <v>52696897</v>
      </c>
      <c r="E8" s="37">
        <v>0</v>
      </c>
      <c r="F8" s="37">
        <v>0</v>
      </c>
      <c r="G8" s="37">
        <v>0</v>
      </c>
    </row>
    <row r="9" spans="1:7" x14ac:dyDescent="0.25">
      <c r="A9" s="30">
        <v>74718</v>
      </c>
      <c r="B9" s="29" t="s">
        <v>82</v>
      </c>
      <c r="C9" s="28">
        <v>52696897</v>
      </c>
      <c r="D9" s="28">
        <v>52696897</v>
      </c>
      <c r="E9" s="28">
        <v>0</v>
      </c>
      <c r="F9" s="28">
        <v>0</v>
      </c>
      <c r="G9" s="28">
        <v>0</v>
      </c>
    </row>
    <row r="10" spans="1:7" ht="9.9499999999999993" customHeight="1" x14ac:dyDescent="0.25">
      <c r="A10" s="360" t="s">
        <v>282</v>
      </c>
      <c r="B10" s="360"/>
      <c r="C10" s="360"/>
      <c r="D10" s="360"/>
      <c r="E10" s="360"/>
      <c r="F10" s="360"/>
      <c r="G10" s="360"/>
    </row>
  </sheetData>
  <mergeCells count="5">
    <mergeCell ref="A10:G10"/>
    <mergeCell ref="A5:G5"/>
    <mergeCell ref="A1:F1"/>
    <mergeCell ref="A2:F2"/>
    <mergeCell ref="A3:F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7" orientation="landscape" useFirstPageNumber="1" r:id="rId1"/>
  <headerFooter>
    <oddFooter>&amp;CPage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>
      <selection sqref="A1:F1"/>
    </sheetView>
  </sheetViews>
  <sheetFormatPr baseColWidth="10" defaultRowHeight="11.25" x14ac:dyDescent="0.25"/>
  <cols>
    <col min="1" max="1" width="8.7109375" style="4" customWidth="1"/>
    <col min="2" max="2" width="35.7109375" style="6" customWidth="1"/>
    <col min="3" max="5" width="17.7109375" style="4" customWidth="1"/>
    <col min="6" max="16384" width="11.42578125" style="4"/>
  </cols>
  <sheetData>
    <row r="1" spans="1:5" ht="12.75" x14ac:dyDescent="0.25">
      <c r="A1" s="258" t="s">
        <v>277</v>
      </c>
      <c r="B1" s="244"/>
      <c r="C1" s="244"/>
      <c r="D1" s="244"/>
      <c r="E1" s="8" t="s">
        <v>276</v>
      </c>
    </row>
    <row r="2" spans="1:5" ht="12.75" x14ac:dyDescent="0.25">
      <c r="A2" s="252" t="s">
        <v>275</v>
      </c>
      <c r="B2" s="253"/>
      <c r="C2" s="253"/>
      <c r="D2" s="253"/>
      <c r="E2" s="33" t="s">
        <v>274</v>
      </c>
    </row>
    <row r="3" spans="1:5" ht="12.75" x14ac:dyDescent="0.25">
      <c r="A3" s="248" t="s">
        <v>273</v>
      </c>
      <c r="B3" s="249"/>
      <c r="C3" s="249"/>
      <c r="D3" s="249"/>
      <c r="E3" s="31"/>
    </row>
    <row r="5" spans="1:5" ht="12.75" x14ac:dyDescent="0.25">
      <c r="A5" s="363" t="s">
        <v>272</v>
      </c>
      <c r="B5" s="364"/>
      <c r="C5" s="364"/>
      <c r="D5" s="364"/>
      <c r="E5" s="364"/>
    </row>
    <row r="6" spans="1:5" ht="22.5" x14ac:dyDescent="0.25">
      <c r="A6" s="40" t="s">
        <v>8</v>
      </c>
      <c r="B6" s="40" t="s">
        <v>0</v>
      </c>
      <c r="C6" s="40" t="s">
        <v>271</v>
      </c>
      <c r="D6" s="40" t="s">
        <v>16</v>
      </c>
      <c r="E6" s="40" t="s">
        <v>270</v>
      </c>
    </row>
    <row r="7" spans="1:5" x14ac:dyDescent="0.25">
      <c r="A7" s="39"/>
      <c r="B7" s="38" t="s">
        <v>269</v>
      </c>
      <c r="C7" s="37">
        <v>25750095</v>
      </c>
      <c r="D7" s="37">
        <v>25750095</v>
      </c>
      <c r="E7" s="37">
        <v>0</v>
      </c>
    </row>
    <row r="8" spans="1:5" ht="22.5" x14ac:dyDescent="0.25">
      <c r="A8" s="30">
        <v>675</v>
      </c>
      <c r="B8" s="29" t="s">
        <v>268</v>
      </c>
      <c r="C8" s="28">
        <v>25750095</v>
      </c>
      <c r="D8" s="28">
        <v>25750095</v>
      </c>
      <c r="E8" s="28">
        <v>0</v>
      </c>
    </row>
    <row r="9" spans="1:5" x14ac:dyDescent="0.25">
      <c r="A9" s="39"/>
      <c r="B9" s="38" t="s">
        <v>267</v>
      </c>
      <c r="C9" s="37">
        <v>24706140</v>
      </c>
      <c r="D9" s="37">
        <v>24706140</v>
      </c>
      <c r="E9" s="37">
        <v>0</v>
      </c>
    </row>
    <row r="10" spans="1:5" x14ac:dyDescent="0.25">
      <c r="A10" s="36"/>
      <c r="B10" s="35" t="s">
        <v>266</v>
      </c>
      <c r="C10" s="34">
        <v>24706140</v>
      </c>
      <c r="D10" s="34">
        <v>24706140</v>
      </c>
      <c r="E10" s="34">
        <v>0</v>
      </c>
    </row>
    <row r="11" spans="1:5" ht="22.5" x14ac:dyDescent="0.25">
      <c r="A11" s="30">
        <v>7761</v>
      </c>
      <c r="B11" s="29" t="s">
        <v>265</v>
      </c>
      <c r="C11" s="28">
        <v>24706140</v>
      </c>
      <c r="D11" s="28">
        <v>24706140</v>
      </c>
      <c r="E11" s="28"/>
    </row>
    <row r="12" spans="1:5" x14ac:dyDescent="0.25">
      <c r="A12" s="36"/>
      <c r="B12" s="35" t="s">
        <v>264</v>
      </c>
      <c r="C12" s="34"/>
      <c r="D12" s="34"/>
      <c r="E12" s="34"/>
    </row>
    <row r="13" spans="1:5" ht="9.9499999999999993" customHeight="1" x14ac:dyDescent="0.25">
      <c r="A13" s="360" t="s">
        <v>263</v>
      </c>
      <c r="B13" s="360"/>
      <c r="C13" s="360"/>
      <c r="D13" s="360"/>
      <c r="E13" s="360"/>
    </row>
    <row r="14" spans="1:5" ht="9.9499999999999993" customHeight="1" x14ac:dyDescent="0.25">
      <c r="A14" s="360" t="s">
        <v>262</v>
      </c>
      <c r="B14" s="360"/>
      <c r="C14" s="360"/>
      <c r="D14" s="360"/>
      <c r="E14" s="360"/>
    </row>
    <row r="15" spans="1:5" ht="9.9499999999999993" customHeight="1" x14ac:dyDescent="0.25">
      <c r="A15" s="360" t="s">
        <v>261</v>
      </c>
      <c r="B15" s="360"/>
      <c r="C15" s="360"/>
      <c r="D15" s="360"/>
      <c r="E15" s="360"/>
    </row>
  </sheetData>
  <mergeCells count="7">
    <mergeCell ref="A15:E15"/>
    <mergeCell ref="A14:E14"/>
    <mergeCell ref="A13:E13"/>
    <mergeCell ref="A5:E5"/>
    <mergeCell ref="A1:D1"/>
    <mergeCell ref="A2:D2"/>
    <mergeCell ref="A3:D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8" orientation="landscape" useFirstPageNumber="1" r:id="rId1"/>
  <headerFooter>
    <oddFooter>&amp;CPage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workbookViewId="0">
      <selection activeCell="A5" sqref="A5:J5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9" ht="12.75" x14ac:dyDescent="0.25">
      <c r="A1" s="258" t="s">
        <v>81</v>
      </c>
      <c r="B1" s="244"/>
      <c r="C1" s="244"/>
      <c r="D1" s="244"/>
      <c r="E1" s="244"/>
      <c r="F1" s="244"/>
      <c r="G1" s="244"/>
      <c r="H1" s="244"/>
      <c r="I1" s="33" t="s">
        <v>80</v>
      </c>
    </row>
    <row r="2" spans="1:9" ht="12.75" x14ac:dyDescent="0.25">
      <c r="A2" s="252" t="s">
        <v>230</v>
      </c>
      <c r="B2" s="253"/>
      <c r="C2" s="253"/>
      <c r="D2" s="253"/>
      <c r="E2" s="253"/>
      <c r="F2" s="253"/>
      <c r="G2" s="253"/>
      <c r="H2" s="253"/>
      <c r="I2" s="32" t="s">
        <v>260</v>
      </c>
    </row>
    <row r="3" spans="1:9" ht="12.75" x14ac:dyDescent="0.25">
      <c r="A3" s="248" t="s">
        <v>77</v>
      </c>
      <c r="B3" s="249"/>
      <c r="C3" s="249"/>
      <c r="D3" s="249"/>
      <c r="E3" s="249"/>
      <c r="F3" s="249"/>
      <c r="G3" s="249"/>
      <c r="H3" s="249"/>
      <c r="I3" s="31"/>
    </row>
    <row r="5" spans="1:9" ht="12.75" x14ac:dyDescent="0.25">
      <c r="A5" s="361" t="s">
        <v>259</v>
      </c>
      <c r="B5" s="362"/>
      <c r="C5" s="362"/>
      <c r="D5" s="362"/>
      <c r="E5" s="362"/>
      <c r="F5" s="362"/>
      <c r="G5" s="362"/>
      <c r="H5" s="362"/>
      <c r="I5" s="362"/>
    </row>
    <row r="6" spans="1:9" ht="22.5" x14ac:dyDescent="0.25">
      <c r="A6" s="12" t="s">
        <v>75</v>
      </c>
      <c r="B6" s="12" t="s">
        <v>0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8</v>
      </c>
      <c r="I6" s="12" t="s">
        <v>74</v>
      </c>
    </row>
    <row r="7" spans="1:9" ht="45" x14ac:dyDescent="0.25">
      <c r="A7" s="3" t="s">
        <v>73</v>
      </c>
      <c r="B7" s="3"/>
      <c r="C7" s="3" t="s">
        <v>219</v>
      </c>
      <c r="D7" s="3" t="s">
        <v>218</v>
      </c>
      <c r="E7" s="3" t="s">
        <v>217</v>
      </c>
      <c r="F7" s="3" t="s">
        <v>216</v>
      </c>
      <c r="G7" s="3" t="s">
        <v>215</v>
      </c>
      <c r="H7" s="3" t="s">
        <v>95</v>
      </c>
      <c r="I7" s="3" t="s">
        <v>62</v>
      </c>
    </row>
    <row r="8" spans="1:9" ht="12.75" x14ac:dyDescent="0.25">
      <c r="A8" s="367" t="s">
        <v>2</v>
      </c>
      <c r="B8" s="368"/>
      <c r="C8" s="28">
        <v>0</v>
      </c>
      <c r="D8" s="28">
        <v>14112140</v>
      </c>
      <c r="E8" s="28">
        <v>11568045</v>
      </c>
      <c r="F8" s="28">
        <v>0</v>
      </c>
      <c r="G8" s="28">
        <v>0</v>
      </c>
      <c r="H8" s="28">
        <v>18392804</v>
      </c>
      <c r="I8" s="28">
        <v>44072989</v>
      </c>
    </row>
    <row r="9" spans="1:9" x14ac:dyDescent="0.25">
      <c r="A9" s="30">
        <v>2031</v>
      </c>
      <c r="B9" s="29" t="s">
        <v>242</v>
      </c>
      <c r="C9" s="28">
        <v>0</v>
      </c>
      <c r="D9" s="28">
        <v>0</v>
      </c>
      <c r="E9" s="28">
        <v>595000</v>
      </c>
      <c r="F9" s="28">
        <v>0</v>
      </c>
      <c r="G9" s="28">
        <v>0</v>
      </c>
      <c r="H9" s="28">
        <v>0</v>
      </c>
      <c r="I9" s="28">
        <v>595000</v>
      </c>
    </row>
    <row r="10" spans="1:9" ht="22.5" x14ac:dyDescent="0.25">
      <c r="A10" s="30">
        <v>2051</v>
      </c>
      <c r="B10" s="29" t="s">
        <v>258</v>
      </c>
      <c r="C10" s="28">
        <v>0</v>
      </c>
      <c r="D10" s="28">
        <v>2520100</v>
      </c>
      <c r="E10" s="28">
        <v>0</v>
      </c>
      <c r="F10" s="28">
        <v>0</v>
      </c>
      <c r="G10" s="28">
        <v>0</v>
      </c>
      <c r="H10" s="28">
        <v>3327331</v>
      </c>
      <c r="I10" s="28">
        <v>5847431</v>
      </c>
    </row>
    <row r="11" spans="1:9" x14ac:dyDescent="0.25">
      <c r="A11" s="30">
        <v>21351</v>
      </c>
      <c r="B11" s="29" t="s">
        <v>227</v>
      </c>
      <c r="C11" s="28">
        <v>0</v>
      </c>
      <c r="D11" s="28">
        <v>814800</v>
      </c>
      <c r="E11" s="28">
        <v>666110</v>
      </c>
      <c r="F11" s="28">
        <v>0</v>
      </c>
      <c r="G11" s="28">
        <v>0</v>
      </c>
      <c r="H11" s="28">
        <v>180185</v>
      </c>
      <c r="I11" s="28">
        <v>1661095</v>
      </c>
    </row>
    <row r="12" spans="1:9" x14ac:dyDescent="0.25">
      <c r="A12" s="30">
        <v>21352</v>
      </c>
      <c r="B12" s="29" t="s">
        <v>257</v>
      </c>
      <c r="C12" s="28">
        <v>0</v>
      </c>
      <c r="D12" s="28">
        <v>1171920</v>
      </c>
      <c r="E12" s="28">
        <v>0</v>
      </c>
      <c r="F12" s="28">
        <v>0</v>
      </c>
      <c r="G12" s="28">
        <v>0</v>
      </c>
      <c r="H12" s="28">
        <v>0</v>
      </c>
      <c r="I12" s="28">
        <v>1171920</v>
      </c>
    </row>
    <row r="13" spans="1:9" ht="22.5" x14ac:dyDescent="0.25">
      <c r="A13" s="30">
        <v>2156</v>
      </c>
      <c r="B13" s="29" t="s">
        <v>253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918214</v>
      </c>
      <c r="I13" s="28">
        <v>918214</v>
      </c>
    </row>
    <row r="14" spans="1:9" ht="22.5" x14ac:dyDescent="0.25">
      <c r="A14" s="30">
        <v>2157</v>
      </c>
      <c r="B14" s="29" t="s">
        <v>226</v>
      </c>
      <c r="C14" s="28">
        <v>0</v>
      </c>
      <c r="D14" s="28">
        <v>0</v>
      </c>
      <c r="E14" s="28">
        <v>300000</v>
      </c>
      <c r="F14" s="28">
        <v>0</v>
      </c>
      <c r="G14" s="28">
        <v>0</v>
      </c>
      <c r="H14" s="28">
        <v>0</v>
      </c>
      <c r="I14" s="28">
        <v>300000</v>
      </c>
    </row>
    <row r="15" spans="1:9" ht="45" x14ac:dyDescent="0.25">
      <c r="A15" s="30">
        <v>2181</v>
      </c>
      <c r="B15" s="29" t="s">
        <v>250</v>
      </c>
      <c r="C15" s="28">
        <v>0</v>
      </c>
      <c r="D15" s="28">
        <v>1101624</v>
      </c>
      <c r="E15" s="28">
        <v>0</v>
      </c>
      <c r="F15" s="28">
        <v>0</v>
      </c>
      <c r="G15" s="28">
        <v>0</v>
      </c>
      <c r="H15" s="28">
        <v>0</v>
      </c>
      <c r="I15" s="28">
        <v>1101624</v>
      </c>
    </row>
    <row r="16" spans="1:9" ht="22.5" x14ac:dyDescent="0.25">
      <c r="A16" s="30">
        <v>21838</v>
      </c>
      <c r="B16" s="29" t="s">
        <v>225</v>
      </c>
      <c r="C16" s="28">
        <v>0</v>
      </c>
      <c r="D16" s="28">
        <v>4495430</v>
      </c>
      <c r="E16" s="28">
        <v>870700</v>
      </c>
      <c r="F16" s="28">
        <v>0</v>
      </c>
      <c r="G16" s="28">
        <v>0</v>
      </c>
      <c r="H16" s="28">
        <v>0</v>
      </c>
      <c r="I16" s="28">
        <v>5366130</v>
      </c>
    </row>
    <row r="17" spans="1:9" ht="22.5" x14ac:dyDescent="0.25">
      <c r="A17" s="30">
        <v>21848</v>
      </c>
      <c r="B17" s="29" t="s">
        <v>224</v>
      </c>
      <c r="C17" s="28">
        <v>0</v>
      </c>
      <c r="D17" s="28">
        <v>1608440</v>
      </c>
      <c r="E17" s="28">
        <v>2804986</v>
      </c>
      <c r="F17" s="28">
        <v>0</v>
      </c>
      <c r="G17" s="28">
        <v>0</v>
      </c>
      <c r="H17" s="28">
        <v>130900</v>
      </c>
      <c r="I17" s="28">
        <v>4544326</v>
      </c>
    </row>
    <row r="18" spans="1:9" x14ac:dyDescent="0.25">
      <c r="A18" s="30">
        <v>2185</v>
      </c>
      <c r="B18" s="29" t="s">
        <v>256</v>
      </c>
      <c r="C18" s="28">
        <v>0</v>
      </c>
      <c r="D18" s="28">
        <v>46900</v>
      </c>
      <c r="E18" s="28">
        <v>0</v>
      </c>
      <c r="F18" s="28">
        <v>0</v>
      </c>
      <c r="G18" s="28">
        <v>0</v>
      </c>
      <c r="H18" s="28">
        <v>0</v>
      </c>
      <c r="I18" s="28">
        <v>46900</v>
      </c>
    </row>
    <row r="19" spans="1:9" x14ac:dyDescent="0.25">
      <c r="A19" s="30">
        <v>2188</v>
      </c>
      <c r="B19" s="29" t="s">
        <v>95</v>
      </c>
      <c r="C19" s="28">
        <v>0</v>
      </c>
      <c r="D19" s="28">
        <v>1507165</v>
      </c>
      <c r="E19" s="28">
        <v>0</v>
      </c>
      <c r="F19" s="28">
        <v>0</v>
      </c>
      <c r="G19" s="28">
        <v>0</v>
      </c>
      <c r="H19" s="28">
        <v>0</v>
      </c>
      <c r="I19" s="28">
        <v>1507165</v>
      </c>
    </row>
    <row r="20" spans="1:9" ht="22.5" x14ac:dyDescent="0.25">
      <c r="A20" s="30">
        <v>231311</v>
      </c>
      <c r="B20" s="29" t="s">
        <v>223</v>
      </c>
      <c r="C20" s="28">
        <v>0</v>
      </c>
      <c r="D20" s="28">
        <v>568500</v>
      </c>
      <c r="E20" s="28">
        <v>6331249</v>
      </c>
      <c r="F20" s="28">
        <v>0</v>
      </c>
      <c r="G20" s="28">
        <v>0</v>
      </c>
      <c r="H20" s="28">
        <v>13836174</v>
      </c>
      <c r="I20" s="28">
        <v>20735923</v>
      </c>
    </row>
    <row r="21" spans="1:9" ht="22.5" x14ac:dyDescent="0.25">
      <c r="A21" s="30">
        <v>231318</v>
      </c>
      <c r="B21" s="29" t="s">
        <v>241</v>
      </c>
      <c r="C21" s="28">
        <v>0</v>
      </c>
      <c r="D21" s="28">
        <v>65720</v>
      </c>
      <c r="E21" s="28">
        <v>0</v>
      </c>
      <c r="F21" s="28">
        <v>0</v>
      </c>
      <c r="G21" s="28">
        <v>0</v>
      </c>
      <c r="H21" s="28">
        <v>0</v>
      </c>
      <c r="I21" s="28">
        <v>65720</v>
      </c>
    </row>
    <row r="22" spans="1:9" x14ac:dyDescent="0.25">
      <c r="A22" s="30">
        <v>23183</v>
      </c>
      <c r="B22" s="29" t="s">
        <v>45</v>
      </c>
      <c r="C22" s="28">
        <v>0</v>
      </c>
      <c r="D22" s="28">
        <v>211541</v>
      </c>
      <c r="E22" s="28">
        <v>0</v>
      </c>
      <c r="F22" s="28">
        <v>0</v>
      </c>
      <c r="G22" s="28">
        <v>0</v>
      </c>
      <c r="H22" s="28">
        <v>0</v>
      </c>
      <c r="I22" s="28">
        <v>211541</v>
      </c>
    </row>
    <row r="23" spans="1:9" ht="12.75" x14ac:dyDescent="0.25">
      <c r="A23" s="367" t="s">
        <v>1</v>
      </c>
      <c r="B23" s="368"/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</row>
    <row r="24" spans="1:9" ht="12.75" x14ac:dyDescent="0.25">
      <c r="A24" s="365" t="s">
        <v>26</v>
      </c>
      <c r="B24" s="366"/>
      <c r="C24" s="366"/>
      <c r="D24" s="366"/>
      <c r="E24" s="366"/>
      <c r="F24" s="366"/>
      <c r="G24" s="366"/>
      <c r="H24" s="366"/>
      <c r="I24" s="366"/>
    </row>
  </sheetData>
  <mergeCells count="7">
    <mergeCell ref="A24:I24"/>
    <mergeCell ref="A5:I5"/>
    <mergeCell ref="A23:B23"/>
    <mergeCell ref="A8:B8"/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9" pageOrder="overThenDown" orientation="landscape" useFirstPageNumber="1" r:id="rId1"/>
  <headerFooter>
    <oddFooter>&amp;CPage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workbookViewId="0">
      <selection activeCell="A5" sqref="A5:J5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9" ht="12.75" x14ac:dyDescent="0.25">
      <c r="A1" s="258" t="s">
        <v>81</v>
      </c>
      <c r="B1" s="244"/>
      <c r="C1" s="244"/>
      <c r="D1" s="244"/>
      <c r="E1" s="244"/>
      <c r="F1" s="244"/>
      <c r="G1" s="244"/>
      <c r="H1" s="244"/>
      <c r="I1" s="33" t="s">
        <v>80</v>
      </c>
    </row>
    <row r="2" spans="1:9" ht="12.75" x14ac:dyDescent="0.25">
      <c r="A2" s="252" t="s">
        <v>230</v>
      </c>
      <c r="B2" s="253"/>
      <c r="C2" s="253"/>
      <c r="D2" s="253"/>
      <c r="E2" s="253"/>
      <c r="F2" s="253"/>
      <c r="G2" s="253"/>
      <c r="H2" s="253"/>
      <c r="I2" s="32" t="s">
        <v>255</v>
      </c>
    </row>
    <row r="3" spans="1:9" ht="12.75" x14ac:dyDescent="0.25">
      <c r="A3" s="248" t="s">
        <v>77</v>
      </c>
      <c r="B3" s="249"/>
      <c r="C3" s="249"/>
      <c r="D3" s="249"/>
      <c r="E3" s="249"/>
      <c r="F3" s="249"/>
      <c r="G3" s="249"/>
      <c r="H3" s="249"/>
      <c r="I3" s="31"/>
    </row>
    <row r="5" spans="1:9" ht="12.75" x14ac:dyDescent="0.25">
      <c r="A5" s="361" t="s">
        <v>254</v>
      </c>
      <c r="B5" s="362"/>
      <c r="C5" s="362"/>
      <c r="D5" s="362"/>
      <c r="E5" s="362"/>
      <c r="F5" s="362"/>
      <c r="G5" s="362"/>
      <c r="H5" s="362"/>
      <c r="I5" s="362"/>
    </row>
    <row r="6" spans="1:9" ht="22.5" x14ac:dyDescent="0.25">
      <c r="A6" s="12" t="s">
        <v>75</v>
      </c>
      <c r="B6" s="12" t="s">
        <v>0</v>
      </c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8</v>
      </c>
      <c r="I6" s="12" t="s">
        <v>74</v>
      </c>
    </row>
    <row r="7" spans="1:9" ht="45" x14ac:dyDescent="0.25">
      <c r="A7" s="3" t="s">
        <v>73</v>
      </c>
      <c r="B7" s="3"/>
      <c r="C7" s="3" t="s">
        <v>72</v>
      </c>
      <c r="D7" s="3" t="s">
        <v>164</v>
      </c>
      <c r="E7" s="3" t="s">
        <v>163</v>
      </c>
      <c r="F7" s="3" t="s">
        <v>163</v>
      </c>
      <c r="G7" s="3" t="s">
        <v>162</v>
      </c>
      <c r="H7" s="3" t="s">
        <v>95</v>
      </c>
      <c r="I7" s="3" t="s">
        <v>62</v>
      </c>
    </row>
    <row r="8" spans="1:9" ht="12.75" x14ac:dyDescent="0.25">
      <c r="A8" s="367" t="s">
        <v>2</v>
      </c>
      <c r="B8" s="368"/>
      <c r="C8" s="28">
        <v>0</v>
      </c>
      <c r="D8" s="28">
        <v>0</v>
      </c>
      <c r="E8" s="28">
        <v>0</v>
      </c>
      <c r="F8" s="28">
        <v>749105</v>
      </c>
      <c r="G8" s="28">
        <v>0</v>
      </c>
      <c r="H8" s="28">
        <v>0</v>
      </c>
      <c r="I8" s="28">
        <v>749105</v>
      </c>
    </row>
    <row r="9" spans="1:9" ht="22.5" x14ac:dyDescent="0.25">
      <c r="A9" s="30">
        <v>2156</v>
      </c>
      <c r="B9" s="29" t="s">
        <v>253</v>
      </c>
      <c r="C9" s="28">
        <v>0</v>
      </c>
      <c r="D9" s="28">
        <v>0</v>
      </c>
      <c r="E9" s="28">
        <v>0</v>
      </c>
      <c r="F9" s="28">
        <v>749105</v>
      </c>
      <c r="G9" s="28">
        <v>0</v>
      </c>
      <c r="H9" s="28">
        <v>0</v>
      </c>
      <c r="I9" s="28">
        <v>749105</v>
      </c>
    </row>
    <row r="10" spans="1:9" ht="12.75" x14ac:dyDescent="0.25">
      <c r="A10" s="367" t="s">
        <v>1</v>
      </c>
      <c r="B10" s="368"/>
      <c r="C10" s="28"/>
      <c r="D10" s="28"/>
      <c r="E10" s="28"/>
      <c r="F10" s="28"/>
      <c r="G10" s="28"/>
      <c r="H10" s="28"/>
      <c r="I10" s="28"/>
    </row>
    <row r="11" spans="1:9" ht="12.75" x14ac:dyDescent="0.25">
      <c r="A11" s="365" t="s">
        <v>26</v>
      </c>
      <c r="B11" s="366"/>
      <c r="C11" s="366"/>
      <c r="D11" s="366"/>
      <c r="E11" s="366"/>
      <c r="F11" s="366"/>
      <c r="G11" s="366"/>
      <c r="H11" s="366"/>
      <c r="I11" s="366"/>
    </row>
  </sheetData>
  <mergeCells count="7">
    <mergeCell ref="A11:I11"/>
    <mergeCell ref="A5:I5"/>
    <mergeCell ref="A10:B10"/>
    <mergeCell ref="A8:B8"/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50" pageOrder="overThenDown" orientation="landscape" useFirstPageNumber="1" r:id="rId1"/>
  <headerFooter>
    <oddFooter>&amp;CPage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showGridLines="0" workbookViewId="0">
      <selection activeCell="A5" sqref="A5:P5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81</v>
      </c>
      <c r="B1" s="244"/>
      <c r="C1" s="244"/>
      <c r="D1" s="244"/>
      <c r="E1" s="244"/>
      <c r="F1" s="244"/>
      <c r="G1" s="244"/>
      <c r="H1" s="244"/>
      <c r="I1" s="33" t="s">
        <v>80</v>
      </c>
      <c r="J1" s="359" t="s">
        <v>81</v>
      </c>
      <c r="K1" s="244"/>
      <c r="L1" s="244"/>
      <c r="M1" s="244"/>
      <c r="N1" s="244"/>
      <c r="O1" s="244"/>
      <c r="P1" s="33" t="s">
        <v>80</v>
      </c>
    </row>
    <row r="2" spans="1:16" ht="12.75" x14ac:dyDescent="0.25">
      <c r="A2" s="252" t="s">
        <v>230</v>
      </c>
      <c r="B2" s="253"/>
      <c r="C2" s="253"/>
      <c r="D2" s="253"/>
      <c r="E2" s="253"/>
      <c r="F2" s="253"/>
      <c r="G2" s="253"/>
      <c r="H2" s="253"/>
      <c r="I2" s="32" t="s">
        <v>252</v>
      </c>
      <c r="J2" s="369" t="s">
        <v>230</v>
      </c>
      <c r="K2" s="253"/>
      <c r="L2" s="253"/>
      <c r="M2" s="253"/>
      <c r="N2" s="253"/>
      <c r="O2" s="253"/>
      <c r="P2" s="32" t="s">
        <v>252</v>
      </c>
    </row>
    <row r="3" spans="1:16" ht="12.75" x14ac:dyDescent="0.25">
      <c r="A3" s="248" t="s">
        <v>77</v>
      </c>
      <c r="B3" s="249"/>
      <c r="C3" s="249"/>
      <c r="D3" s="249"/>
      <c r="E3" s="249"/>
      <c r="F3" s="249"/>
      <c r="G3" s="249"/>
      <c r="H3" s="249"/>
      <c r="I3" s="31"/>
      <c r="J3" s="370" t="s">
        <v>77</v>
      </c>
      <c r="K3" s="249"/>
      <c r="L3" s="249"/>
      <c r="M3" s="249"/>
      <c r="N3" s="249"/>
      <c r="O3" s="249"/>
      <c r="P3" s="31"/>
    </row>
    <row r="5" spans="1:16" ht="12.75" x14ac:dyDescent="0.25">
      <c r="A5" s="361" t="s">
        <v>251</v>
      </c>
      <c r="B5" s="362"/>
      <c r="C5" s="362"/>
      <c r="D5" s="362"/>
      <c r="E5" s="362"/>
      <c r="F5" s="362"/>
      <c r="G5" s="362"/>
      <c r="H5" s="362"/>
      <c r="I5" s="362"/>
      <c r="J5" s="306" t="s">
        <v>251</v>
      </c>
      <c r="K5" s="275"/>
      <c r="L5" s="275"/>
      <c r="M5" s="275"/>
      <c r="N5" s="275"/>
      <c r="O5" s="275"/>
      <c r="P5" s="275"/>
    </row>
    <row r="6" spans="1:16" ht="22.5" x14ac:dyDescent="0.25">
      <c r="A6" s="12" t="s">
        <v>75</v>
      </c>
      <c r="B6" s="12" t="s">
        <v>0</v>
      </c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7</v>
      </c>
      <c r="I6" s="12">
        <v>8</v>
      </c>
      <c r="J6" s="12" t="s">
        <v>74</v>
      </c>
    </row>
    <row r="7" spans="1:16" ht="45" x14ac:dyDescent="0.25">
      <c r="A7" s="3" t="s">
        <v>73</v>
      </c>
      <c r="B7" s="3"/>
      <c r="C7" s="3" t="s">
        <v>72</v>
      </c>
      <c r="D7" s="3" t="s">
        <v>159</v>
      </c>
      <c r="E7" s="3" t="s">
        <v>158</v>
      </c>
      <c r="F7" s="3" t="s">
        <v>157</v>
      </c>
      <c r="G7" s="3" t="s">
        <v>156</v>
      </c>
      <c r="H7" s="3" t="s">
        <v>63</v>
      </c>
      <c r="I7" s="3" t="s">
        <v>95</v>
      </c>
      <c r="J7" s="3" t="s">
        <v>62</v>
      </c>
    </row>
    <row r="8" spans="1:16" ht="12.75" x14ac:dyDescent="0.25">
      <c r="A8" s="367" t="s">
        <v>2</v>
      </c>
      <c r="B8" s="368"/>
      <c r="C8" s="28">
        <v>136820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136820</v>
      </c>
    </row>
    <row r="9" spans="1:16" x14ac:dyDescent="0.25">
      <c r="A9" s="30">
        <v>21351</v>
      </c>
      <c r="B9" s="29" t="s">
        <v>227</v>
      </c>
      <c r="C9" s="28">
        <v>120130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120130</v>
      </c>
    </row>
    <row r="10" spans="1:16" ht="45" x14ac:dyDescent="0.25">
      <c r="A10" s="30">
        <v>2181</v>
      </c>
      <c r="B10" s="29" t="s">
        <v>250</v>
      </c>
      <c r="C10" s="28">
        <v>16690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16690</v>
      </c>
    </row>
    <row r="11" spans="1:16" ht="12.75" x14ac:dyDescent="0.25">
      <c r="A11" s="367" t="s">
        <v>1</v>
      </c>
      <c r="B11" s="368"/>
      <c r="C11" s="28"/>
      <c r="D11" s="28"/>
      <c r="E11" s="28"/>
      <c r="F11" s="28"/>
      <c r="G11" s="28"/>
      <c r="H11" s="28"/>
      <c r="I11" s="28"/>
      <c r="J11" s="28"/>
    </row>
    <row r="12" spans="1:16" ht="12.75" x14ac:dyDescent="0.25">
      <c r="A12" s="365" t="s">
        <v>26</v>
      </c>
      <c r="B12" s="366"/>
      <c r="C12" s="366"/>
      <c r="D12" s="366"/>
      <c r="E12" s="366"/>
      <c r="F12" s="366"/>
      <c r="G12" s="366"/>
      <c r="H12" s="366"/>
      <c r="I12" s="366"/>
    </row>
  </sheetData>
  <mergeCells count="11">
    <mergeCell ref="A12:I12"/>
    <mergeCell ref="A5:I5"/>
    <mergeCell ref="A11:B11"/>
    <mergeCell ref="A8:B8"/>
    <mergeCell ref="J1:O1"/>
    <mergeCell ref="J2:O2"/>
    <mergeCell ref="J3:O3"/>
    <mergeCell ref="J5:P5"/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51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workbookViewId="0">
      <selection activeCell="E39" sqref="E39"/>
    </sheetView>
  </sheetViews>
  <sheetFormatPr baseColWidth="10" defaultRowHeight="11.25" x14ac:dyDescent="0.25"/>
  <cols>
    <col min="1" max="1" width="5.85546875" style="4" bestFit="1" customWidth="1"/>
    <col min="2" max="2" width="45.7109375" style="4" customWidth="1"/>
    <col min="3" max="3" width="12.140625" style="4" bestFit="1" customWidth="1"/>
    <col min="4" max="4" width="10.85546875" style="4" bestFit="1" customWidth="1"/>
    <col min="5" max="5" width="18.28515625" style="4" bestFit="1" customWidth="1"/>
    <col min="6" max="6" width="14.7109375" style="4" bestFit="1" customWidth="1"/>
    <col min="7" max="16384" width="11.42578125" style="4"/>
  </cols>
  <sheetData>
    <row r="1" spans="1:6" ht="12.75" x14ac:dyDescent="0.25">
      <c r="A1" s="243" t="s">
        <v>638</v>
      </c>
      <c r="B1" s="244"/>
      <c r="C1" s="244"/>
      <c r="D1" s="244"/>
      <c r="E1" s="244"/>
      <c r="F1" s="8" t="s">
        <v>637</v>
      </c>
    </row>
    <row r="2" spans="1:6" ht="12.75" x14ac:dyDescent="0.25">
      <c r="A2" s="243" t="s">
        <v>656</v>
      </c>
      <c r="B2" s="244"/>
      <c r="C2" s="244"/>
      <c r="D2" s="244"/>
      <c r="E2" s="244"/>
      <c r="F2" s="8">
        <v>2</v>
      </c>
    </row>
    <row r="3" spans="1:6" x14ac:dyDescent="0.25">
      <c r="A3" s="5"/>
      <c r="B3" s="5"/>
      <c r="C3" s="5"/>
      <c r="D3" s="5"/>
      <c r="E3" s="5"/>
      <c r="F3" s="5"/>
    </row>
    <row r="4" spans="1:6" x14ac:dyDescent="0.25">
      <c r="A4" s="5"/>
      <c r="B4" s="5"/>
      <c r="C4" s="5"/>
      <c r="D4" s="5"/>
      <c r="E4" s="5"/>
      <c r="F4" s="5"/>
    </row>
    <row r="5" spans="1:6" x14ac:dyDescent="0.25">
      <c r="A5" s="5"/>
      <c r="B5" s="5"/>
      <c r="C5" s="33" t="s">
        <v>655</v>
      </c>
      <c r="D5" s="33" t="s">
        <v>654</v>
      </c>
      <c r="E5" s="33" t="s">
        <v>653</v>
      </c>
      <c r="F5" s="33" t="s">
        <v>652</v>
      </c>
    </row>
    <row r="6" spans="1:6" x14ac:dyDescent="0.25">
      <c r="A6" s="5"/>
      <c r="B6" s="5"/>
      <c r="C6" s="32"/>
      <c r="D6" s="32"/>
      <c r="E6" s="32" t="s">
        <v>651</v>
      </c>
      <c r="F6" s="32" t="s">
        <v>650</v>
      </c>
    </row>
    <row r="7" spans="1:6" ht="12.75" x14ac:dyDescent="0.25">
      <c r="A7" s="245" t="s">
        <v>616</v>
      </c>
      <c r="B7" s="246"/>
      <c r="C7" s="9">
        <v>3452671637</v>
      </c>
      <c r="D7" s="9">
        <v>3781665859</v>
      </c>
      <c r="E7" s="9">
        <v>238392580</v>
      </c>
      <c r="F7" s="9">
        <f>D7-C7+E7</f>
        <v>567386802</v>
      </c>
    </row>
    <row r="8" spans="1:6" ht="12.75" x14ac:dyDescent="0.25">
      <c r="A8" s="245" t="s">
        <v>5</v>
      </c>
      <c r="B8" s="246"/>
      <c r="C8" s="9">
        <v>359569826</v>
      </c>
      <c r="D8" s="9">
        <v>432676381</v>
      </c>
      <c r="E8" s="116">
        <v>202349734</v>
      </c>
      <c r="F8" s="114">
        <f>D8-C8+E8</f>
        <v>275456289</v>
      </c>
    </row>
    <row r="9" spans="1:6" ht="12.75" x14ac:dyDescent="0.25">
      <c r="A9" s="245" t="s">
        <v>649</v>
      </c>
      <c r="B9" s="246"/>
      <c r="C9" s="10">
        <v>0</v>
      </c>
      <c r="D9" s="9">
        <v>150321597</v>
      </c>
      <c r="E9" s="10">
        <v>0</v>
      </c>
      <c r="F9" s="10">
        <v>0</v>
      </c>
    </row>
    <row r="10" spans="1:6" ht="12.75" x14ac:dyDescent="0.25">
      <c r="A10" s="245" t="s">
        <v>4</v>
      </c>
      <c r="B10" s="246"/>
      <c r="C10" s="9">
        <v>3093101811</v>
      </c>
      <c r="D10" s="9">
        <v>3348989478</v>
      </c>
      <c r="E10" s="115">
        <v>36042846</v>
      </c>
      <c r="F10" s="114">
        <f>D10-C10+E10</f>
        <v>291930513</v>
      </c>
    </row>
    <row r="11" spans="1:6" ht="12.75" x14ac:dyDescent="0.25">
      <c r="A11" s="245" t="s">
        <v>648</v>
      </c>
      <c r="B11" s="246"/>
      <c r="C11" s="9">
        <v>0</v>
      </c>
      <c r="D11" s="9">
        <v>0</v>
      </c>
      <c r="E11" s="10">
        <v>0</v>
      </c>
      <c r="F11" s="9">
        <v>0</v>
      </c>
    </row>
    <row r="12" spans="1:6" ht="9" customHeight="1" x14ac:dyDescent="0.25">
      <c r="A12" s="242" t="s">
        <v>647</v>
      </c>
      <c r="B12" s="242"/>
      <c r="C12" s="242"/>
      <c r="D12" s="242"/>
      <c r="E12" s="242"/>
      <c r="F12" s="242"/>
    </row>
    <row r="13" spans="1:6" ht="9" customHeight="1" x14ac:dyDescent="0.25">
      <c r="A13" s="240" t="s">
        <v>646</v>
      </c>
      <c r="B13" s="241"/>
      <c r="C13" s="241"/>
      <c r="D13" s="241"/>
      <c r="E13" s="241"/>
      <c r="F13" s="241"/>
    </row>
    <row r="14" spans="1:6" x14ac:dyDescent="0.25">
      <c r="A14" s="113"/>
      <c r="B14" s="112"/>
      <c r="C14" s="112"/>
      <c r="D14" s="112"/>
      <c r="E14" s="112"/>
      <c r="F14" s="112"/>
    </row>
    <row r="15" spans="1:6" ht="12.75" x14ac:dyDescent="0.25">
      <c r="A15" s="256" t="s">
        <v>645</v>
      </c>
      <c r="B15" s="257"/>
      <c r="C15" s="257"/>
      <c r="D15" s="257"/>
      <c r="E15" s="257"/>
      <c r="F15" s="257"/>
    </row>
    <row r="16" spans="1:6" ht="12.75" x14ac:dyDescent="0.25">
      <c r="A16" s="104" t="s">
        <v>644</v>
      </c>
      <c r="B16" s="252" t="s">
        <v>0</v>
      </c>
      <c r="C16" s="253"/>
      <c r="D16" s="254" t="s">
        <v>643</v>
      </c>
      <c r="E16" s="255"/>
      <c r="F16" s="255"/>
    </row>
    <row r="17" spans="1:6" ht="12.75" x14ac:dyDescent="0.25">
      <c r="A17" s="103" t="s">
        <v>642</v>
      </c>
      <c r="B17" s="248"/>
      <c r="C17" s="249"/>
      <c r="D17" s="250"/>
      <c r="E17" s="251"/>
      <c r="F17" s="251"/>
    </row>
    <row r="18" spans="1:6" ht="12.75" x14ac:dyDescent="0.25">
      <c r="A18" s="236" t="s">
        <v>641</v>
      </c>
      <c r="B18" s="237"/>
      <c r="C18" s="237"/>
      <c r="D18" s="247">
        <v>1524213895</v>
      </c>
      <c r="E18" s="239"/>
      <c r="F18" s="239"/>
    </row>
    <row r="19" spans="1:6" ht="12.75" x14ac:dyDescent="0.25">
      <c r="A19" s="102" t="s">
        <v>403</v>
      </c>
      <c r="B19" s="232" t="s">
        <v>337</v>
      </c>
      <c r="C19" s="233"/>
      <c r="D19" s="234">
        <v>68883109</v>
      </c>
      <c r="E19" s="235"/>
      <c r="F19" s="235"/>
    </row>
    <row r="20" spans="1:6" ht="12.75" x14ac:dyDescent="0.25">
      <c r="A20" s="102" t="s">
        <v>402</v>
      </c>
      <c r="B20" s="232" t="s">
        <v>335</v>
      </c>
      <c r="C20" s="233"/>
      <c r="D20" s="234">
        <v>1380895</v>
      </c>
      <c r="E20" s="235"/>
      <c r="F20" s="235"/>
    </row>
    <row r="21" spans="1:6" ht="12.75" x14ac:dyDescent="0.25">
      <c r="A21" s="102" t="s">
        <v>401</v>
      </c>
      <c r="B21" s="232" t="s">
        <v>333</v>
      </c>
      <c r="C21" s="233"/>
      <c r="D21" s="234">
        <v>586322</v>
      </c>
      <c r="E21" s="235"/>
      <c r="F21" s="235"/>
    </row>
    <row r="22" spans="1:6" ht="12.75" x14ac:dyDescent="0.25">
      <c r="A22" s="102" t="s">
        <v>400</v>
      </c>
      <c r="B22" s="232" t="s">
        <v>331</v>
      </c>
      <c r="C22" s="233"/>
      <c r="D22" s="234">
        <v>701562803</v>
      </c>
      <c r="E22" s="235"/>
      <c r="F22" s="235"/>
    </row>
    <row r="23" spans="1:6" ht="12.75" x14ac:dyDescent="0.25">
      <c r="A23" s="102" t="s">
        <v>396</v>
      </c>
      <c r="B23" s="232" t="s">
        <v>319</v>
      </c>
      <c r="C23" s="233"/>
      <c r="D23" s="234">
        <v>46989</v>
      </c>
      <c r="E23" s="235"/>
      <c r="F23" s="235"/>
    </row>
    <row r="24" spans="1:6" ht="12.75" x14ac:dyDescent="0.25">
      <c r="A24" s="102" t="s">
        <v>395</v>
      </c>
      <c r="B24" s="232" t="s">
        <v>317</v>
      </c>
      <c r="C24" s="233"/>
      <c r="D24" s="234">
        <v>433596173</v>
      </c>
      <c r="E24" s="235"/>
      <c r="F24" s="235"/>
    </row>
    <row r="25" spans="1:6" ht="12.75" x14ac:dyDescent="0.25">
      <c r="A25" s="102" t="s">
        <v>394</v>
      </c>
      <c r="B25" s="232" t="s">
        <v>315</v>
      </c>
      <c r="C25" s="233"/>
      <c r="D25" s="234">
        <v>296838072</v>
      </c>
      <c r="E25" s="235"/>
      <c r="F25" s="235"/>
    </row>
    <row r="26" spans="1:6" ht="12.75" x14ac:dyDescent="0.25">
      <c r="A26" s="101" t="s">
        <v>393</v>
      </c>
      <c r="B26" s="228" t="s">
        <v>313</v>
      </c>
      <c r="C26" s="229"/>
      <c r="D26" s="230">
        <v>21319532</v>
      </c>
      <c r="E26" s="231"/>
      <c r="F26" s="231"/>
    </row>
    <row r="27" spans="1:6" ht="12.75" x14ac:dyDescent="0.25">
      <c r="A27" s="236" t="s">
        <v>640</v>
      </c>
      <c r="B27" s="237"/>
      <c r="C27" s="237"/>
      <c r="D27" s="238">
        <v>471420764</v>
      </c>
      <c r="E27" s="239"/>
      <c r="F27" s="239"/>
    </row>
    <row r="28" spans="1:6" ht="12.75" x14ac:dyDescent="0.25">
      <c r="A28" s="102" t="s">
        <v>338</v>
      </c>
      <c r="B28" s="232" t="s">
        <v>337</v>
      </c>
      <c r="C28" s="233"/>
      <c r="D28" s="234">
        <v>232685277</v>
      </c>
      <c r="E28" s="235"/>
      <c r="F28" s="235"/>
    </row>
    <row r="29" spans="1:6" ht="12.75" x14ac:dyDescent="0.25">
      <c r="A29" s="102" t="s">
        <v>336</v>
      </c>
      <c r="B29" s="232" t="s">
        <v>335</v>
      </c>
      <c r="C29" s="233"/>
      <c r="D29" s="234">
        <v>101836</v>
      </c>
      <c r="E29" s="235"/>
      <c r="F29" s="235"/>
    </row>
    <row r="30" spans="1:6" ht="12.75" x14ac:dyDescent="0.25">
      <c r="A30" s="102" t="s">
        <v>334</v>
      </c>
      <c r="B30" s="232" t="s">
        <v>333</v>
      </c>
      <c r="C30" s="233"/>
      <c r="D30" s="234">
        <v>29740755</v>
      </c>
      <c r="E30" s="235"/>
      <c r="F30" s="235"/>
    </row>
    <row r="31" spans="1:6" ht="12.75" x14ac:dyDescent="0.25">
      <c r="A31" s="102" t="s">
        <v>332</v>
      </c>
      <c r="B31" s="232" t="s">
        <v>331</v>
      </c>
      <c r="C31" s="233"/>
      <c r="D31" s="234">
        <v>27764196</v>
      </c>
      <c r="E31" s="235"/>
      <c r="F31" s="235"/>
    </row>
    <row r="32" spans="1:6" ht="12.75" x14ac:dyDescent="0.25">
      <c r="A32" s="102" t="s">
        <v>328</v>
      </c>
      <c r="B32" s="232" t="s">
        <v>327</v>
      </c>
      <c r="C32" s="233"/>
      <c r="D32" s="234">
        <v>42499494</v>
      </c>
      <c r="E32" s="235"/>
      <c r="F32" s="235"/>
    </row>
    <row r="33" spans="1:6" ht="12.75" x14ac:dyDescent="0.25">
      <c r="A33" s="102" t="s">
        <v>320</v>
      </c>
      <c r="B33" s="232" t="s">
        <v>319</v>
      </c>
      <c r="C33" s="233"/>
      <c r="D33" s="234">
        <v>8804729</v>
      </c>
      <c r="E33" s="235"/>
      <c r="F33" s="235"/>
    </row>
    <row r="34" spans="1:6" ht="12.75" x14ac:dyDescent="0.25">
      <c r="A34" s="102" t="s">
        <v>318</v>
      </c>
      <c r="B34" s="232" t="s">
        <v>317</v>
      </c>
      <c r="C34" s="233"/>
      <c r="D34" s="234">
        <v>62156910</v>
      </c>
      <c r="E34" s="235"/>
      <c r="F34" s="235"/>
    </row>
    <row r="35" spans="1:6" ht="12.75" x14ac:dyDescent="0.25">
      <c r="A35" s="102" t="s">
        <v>316</v>
      </c>
      <c r="B35" s="232" t="s">
        <v>315</v>
      </c>
      <c r="C35" s="233"/>
      <c r="D35" s="234">
        <v>26925948</v>
      </c>
      <c r="E35" s="235"/>
      <c r="F35" s="235"/>
    </row>
    <row r="36" spans="1:6" ht="12.75" x14ac:dyDescent="0.25">
      <c r="A36" s="101" t="s">
        <v>314</v>
      </c>
      <c r="B36" s="228" t="s">
        <v>313</v>
      </c>
      <c r="C36" s="229"/>
      <c r="D36" s="230">
        <v>40741619</v>
      </c>
      <c r="E36" s="231"/>
      <c r="F36" s="231"/>
    </row>
    <row r="37" spans="1:6" ht="38.1" customHeight="1" x14ac:dyDescent="0.25">
      <c r="A37" s="242" t="s">
        <v>736</v>
      </c>
      <c r="B37" s="242"/>
      <c r="C37" s="242"/>
      <c r="D37" s="242"/>
      <c r="E37" s="242"/>
      <c r="F37" s="242"/>
    </row>
    <row r="38" spans="1:6" ht="9" customHeight="1" x14ac:dyDescent="0.25">
      <c r="A38" s="111" t="s">
        <v>639</v>
      </c>
    </row>
  </sheetData>
  <mergeCells count="53">
    <mergeCell ref="A37:F37"/>
    <mergeCell ref="A1:E1"/>
    <mergeCell ref="A2:E2"/>
    <mergeCell ref="A7:B7"/>
    <mergeCell ref="A8:B8"/>
    <mergeCell ref="A9:B9"/>
    <mergeCell ref="A10:B10"/>
    <mergeCell ref="A18:C18"/>
    <mergeCell ref="D18:F18"/>
    <mergeCell ref="B17:C17"/>
    <mergeCell ref="D17:F17"/>
    <mergeCell ref="B16:C16"/>
    <mergeCell ref="D16:F16"/>
    <mergeCell ref="A11:B11"/>
    <mergeCell ref="A15:F15"/>
    <mergeCell ref="A12:F12"/>
    <mergeCell ref="A13:F13"/>
    <mergeCell ref="B21:C21"/>
    <mergeCell ref="D21:F21"/>
    <mergeCell ref="B20:C20"/>
    <mergeCell ref="D20:F20"/>
    <mergeCell ref="B19:C19"/>
    <mergeCell ref="D19:F19"/>
    <mergeCell ref="B24:C24"/>
    <mergeCell ref="D24:F24"/>
    <mergeCell ref="B23:C23"/>
    <mergeCell ref="D23:F23"/>
    <mergeCell ref="B22:C22"/>
    <mergeCell ref="D22:F22"/>
    <mergeCell ref="A27:C27"/>
    <mergeCell ref="D27:F27"/>
    <mergeCell ref="B26:C26"/>
    <mergeCell ref="D26:F26"/>
    <mergeCell ref="B25:C25"/>
    <mergeCell ref="D25:F25"/>
    <mergeCell ref="B30:C30"/>
    <mergeCell ref="D30:F30"/>
    <mergeCell ref="B29:C29"/>
    <mergeCell ref="D29:F29"/>
    <mergeCell ref="B28:C28"/>
    <mergeCell ref="D28:F28"/>
    <mergeCell ref="B33:C33"/>
    <mergeCell ref="D33:F33"/>
    <mergeCell ref="B32:C32"/>
    <mergeCell ref="D32:F32"/>
    <mergeCell ref="B31:C31"/>
    <mergeCell ref="D31:F31"/>
    <mergeCell ref="B36:C36"/>
    <mergeCell ref="D36:F36"/>
    <mergeCell ref="B35:C35"/>
    <mergeCell ref="D35:F35"/>
    <mergeCell ref="B34:C34"/>
    <mergeCell ref="D34:F34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" orientation="landscape" useFirstPageNumber="1" r:id="rId1"/>
  <headerFooter>
    <oddFooter>&amp;CPage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showGridLines="0" workbookViewId="0">
      <selection activeCell="A5" sqref="A5:P5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81</v>
      </c>
      <c r="B1" s="244"/>
      <c r="C1" s="244"/>
      <c r="D1" s="244"/>
      <c r="E1" s="244"/>
      <c r="F1" s="244"/>
      <c r="G1" s="244"/>
      <c r="H1" s="244"/>
      <c r="I1" s="33" t="s">
        <v>80</v>
      </c>
      <c r="J1" s="359" t="s">
        <v>81</v>
      </c>
      <c r="K1" s="244"/>
      <c r="L1" s="244"/>
      <c r="M1" s="244"/>
      <c r="N1" s="244"/>
      <c r="O1" s="244"/>
      <c r="P1" s="33" t="s">
        <v>80</v>
      </c>
    </row>
    <row r="2" spans="1:16" ht="12.75" x14ac:dyDescent="0.25">
      <c r="A2" s="252" t="s">
        <v>230</v>
      </c>
      <c r="B2" s="253"/>
      <c r="C2" s="253"/>
      <c r="D2" s="253"/>
      <c r="E2" s="253"/>
      <c r="F2" s="253"/>
      <c r="G2" s="253"/>
      <c r="H2" s="253"/>
      <c r="I2" s="32" t="s">
        <v>249</v>
      </c>
      <c r="J2" s="369" t="s">
        <v>230</v>
      </c>
      <c r="K2" s="253"/>
      <c r="L2" s="253"/>
      <c r="M2" s="253"/>
      <c r="N2" s="253"/>
      <c r="O2" s="253"/>
      <c r="P2" s="32" t="s">
        <v>249</v>
      </c>
    </row>
    <row r="3" spans="1:16" ht="12.75" x14ac:dyDescent="0.25">
      <c r="A3" s="248" t="s">
        <v>77</v>
      </c>
      <c r="B3" s="249"/>
      <c r="C3" s="249"/>
      <c r="D3" s="249"/>
      <c r="E3" s="249"/>
      <c r="F3" s="249"/>
      <c r="G3" s="249"/>
      <c r="H3" s="249"/>
      <c r="I3" s="31"/>
      <c r="J3" s="370" t="s">
        <v>77</v>
      </c>
      <c r="K3" s="249"/>
      <c r="L3" s="249"/>
      <c r="M3" s="249"/>
      <c r="N3" s="249"/>
      <c r="O3" s="249"/>
      <c r="P3" s="31"/>
    </row>
    <row r="5" spans="1:16" ht="12.75" x14ac:dyDescent="0.25">
      <c r="A5" s="361" t="s">
        <v>248</v>
      </c>
      <c r="B5" s="362"/>
      <c r="C5" s="362"/>
      <c r="D5" s="362"/>
      <c r="E5" s="362"/>
      <c r="F5" s="362"/>
      <c r="G5" s="362"/>
      <c r="H5" s="362"/>
      <c r="I5" s="362"/>
      <c r="J5" s="306" t="s">
        <v>248</v>
      </c>
      <c r="K5" s="275"/>
      <c r="L5" s="275"/>
      <c r="M5" s="275"/>
      <c r="N5" s="275"/>
      <c r="O5" s="275"/>
      <c r="P5" s="275"/>
    </row>
    <row r="6" spans="1:16" ht="22.5" x14ac:dyDescent="0.25">
      <c r="A6" s="12" t="s">
        <v>75</v>
      </c>
      <c r="B6" s="12" t="s">
        <v>0</v>
      </c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8</v>
      </c>
      <c r="J6" s="12" t="s">
        <v>74</v>
      </c>
    </row>
    <row r="7" spans="1:16" ht="45" x14ac:dyDescent="0.25">
      <c r="A7" s="3" t="s">
        <v>73</v>
      </c>
      <c r="B7" s="3"/>
      <c r="C7" s="3" t="s">
        <v>72</v>
      </c>
      <c r="D7" s="3" t="s">
        <v>149</v>
      </c>
      <c r="E7" s="3" t="s">
        <v>148</v>
      </c>
      <c r="F7" s="3" t="s">
        <v>147</v>
      </c>
      <c r="G7" s="3" t="s">
        <v>146</v>
      </c>
      <c r="H7" s="3" t="s">
        <v>63</v>
      </c>
      <c r="I7" s="3" t="s">
        <v>95</v>
      </c>
      <c r="J7" s="3" t="s">
        <v>62</v>
      </c>
    </row>
    <row r="8" spans="1:16" ht="12.75" x14ac:dyDescent="0.25">
      <c r="A8" s="367" t="s">
        <v>2</v>
      </c>
      <c r="B8" s="368"/>
      <c r="C8" s="28">
        <v>0</v>
      </c>
      <c r="D8" s="28">
        <v>7827804</v>
      </c>
      <c r="E8" s="28">
        <v>12789427</v>
      </c>
      <c r="F8" s="28">
        <v>0</v>
      </c>
      <c r="G8" s="28">
        <v>0</v>
      </c>
      <c r="H8" s="28">
        <v>0</v>
      </c>
      <c r="I8" s="28">
        <v>0</v>
      </c>
      <c r="J8" s="28">
        <v>20617231</v>
      </c>
    </row>
    <row r="9" spans="1:16" x14ac:dyDescent="0.25">
      <c r="A9" s="30">
        <v>2033</v>
      </c>
      <c r="B9" s="29" t="s">
        <v>237</v>
      </c>
      <c r="C9" s="28">
        <v>0</v>
      </c>
      <c r="D9" s="28">
        <v>46775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46775</v>
      </c>
    </row>
    <row r="10" spans="1:16" ht="22.5" x14ac:dyDescent="0.25">
      <c r="A10" s="30">
        <v>21311</v>
      </c>
      <c r="B10" s="29" t="s">
        <v>223</v>
      </c>
      <c r="C10" s="28">
        <v>0</v>
      </c>
      <c r="D10" s="28">
        <v>82325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82325</v>
      </c>
    </row>
    <row r="11" spans="1:16" x14ac:dyDescent="0.25">
      <c r="A11" s="30">
        <v>21351</v>
      </c>
      <c r="B11" s="29" t="s">
        <v>227</v>
      </c>
      <c r="C11" s="28">
        <v>0</v>
      </c>
      <c r="D11" s="28">
        <v>781210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781210</v>
      </c>
    </row>
    <row r="12" spans="1:16" ht="22.5" x14ac:dyDescent="0.25">
      <c r="A12" s="30">
        <v>2157</v>
      </c>
      <c r="B12" s="29" t="s">
        <v>226</v>
      </c>
      <c r="C12" s="28">
        <v>0</v>
      </c>
      <c r="D12" s="28">
        <v>567990</v>
      </c>
      <c r="E12" s="28">
        <v>1451095</v>
      </c>
      <c r="F12" s="28">
        <v>0</v>
      </c>
      <c r="G12" s="28">
        <v>0</v>
      </c>
      <c r="H12" s="28">
        <v>0</v>
      </c>
      <c r="I12" s="28">
        <v>0</v>
      </c>
      <c r="J12" s="28">
        <v>2019085</v>
      </c>
    </row>
    <row r="13" spans="1:16" ht="22.5" x14ac:dyDescent="0.25">
      <c r="A13" s="30">
        <v>21848</v>
      </c>
      <c r="B13" s="29" t="s">
        <v>224</v>
      </c>
      <c r="C13" s="28">
        <v>0</v>
      </c>
      <c r="D13" s="28">
        <v>520840</v>
      </c>
      <c r="E13" s="28">
        <v>558175</v>
      </c>
      <c r="F13" s="28">
        <v>0</v>
      </c>
      <c r="G13" s="28">
        <v>0</v>
      </c>
      <c r="H13" s="28">
        <v>0</v>
      </c>
      <c r="I13" s="28">
        <v>0</v>
      </c>
      <c r="J13" s="28">
        <v>1079015</v>
      </c>
    </row>
    <row r="14" spans="1:16" x14ac:dyDescent="0.25">
      <c r="A14" s="30">
        <v>2188</v>
      </c>
      <c r="B14" s="29" t="s">
        <v>95</v>
      </c>
      <c r="C14" s="28">
        <v>0</v>
      </c>
      <c r="D14" s="28">
        <v>240000</v>
      </c>
      <c r="E14" s="28">
        <v>1174668</v>
      </c>
      <c r="F14" s="28">
        <v>0</v>
      </c>
      <c r="G14" s="28">
        <v>0</v>
      </c>
      <c r="H14" s="28">
        <v>0</v>
      </c>
      <c r="I14" s="28">
        <v>0</v>
      </c>
      <c r="J14" s="28">
        <v>1414668</v>
      </c>
    </row>
    <row r="15" spans="1:16" ht="22.5" x14ac:dyDescent="0.25">
      <c r="A15" s="30">
        <v>231314</v>
      </c>
      <c r="B15" s="29" t="s">
        <v>247</v>
      </c>
      <c r="C15" s="28">
        <v>0</v>
      </c>
      <c r="D15" s="28">
        <v>5588664</v>
      </c>
      <c r="E15" s="28">
        <v>9344089</v>
      </c>
      <c r="F15" s="28">
        <v>0</v>
      </c>
      <c r="G15" s="28">
        <v>0</v>
      </c>
      <c r="H15" s="28">
        <v>0</v>
      </c>
      <c r="I15" s="28">
        <v>0</v>
      </c>
      <c r="J15" s="28">
        <v>14932753</v>
      </c>
    </row>
    <row r="16" spans="1:16" ht="22.5" x14ac:dyDescent="0.25">
      <c r="A16" s="30">
        <v>23157</v>
      </c>
      <c r="B16" s="29" t="s">
        <v>226</v>
      </c>
      <c r="C16" s="28">
        <v>0</v>
      </c>
      <c r="D16" s="28">
        <v>0</v>
      </c>
      <c r="E16" s="28">
        <v>94000</v>
      </c>
      <c r="F16" s="28">
        <v>0</v>
      </c>
      <c r="G16" s="28">
        <v>0</v>
      </c>
      <c r="H16" s="28">
        <v>0</v>
      </c>
      <c r="I16" s="28">
        <v>0</v>
      </c>
      <c r="J16" s="28">
        <v>94000</v>
      </c>
    </row>
    <row r="17" spans="1:10" x14ac:dyDescent="0.25">
      <c r="A17" s="30">
        <v>23183</v>
      </c>
      <c r="B17" s="29" t="s">
        <v>45</v>
      </c>
      <c r="C17" s="28">
        <v>0</v>
      </c>
      <c r="D17" s="28">
        <v>0</v>
      </c>
      <c r="E17" s="28">
        <v>167400</v>
      </c>
      <c r="F17" s="28">
        <v>0</v>
      </c>
      <c r="G17" s="28">
        <v>0</v>
      </c>
      <c r="H17" s="28">
        <v>0</v>
      </c>
      <c r="I17" s="28">
        <v>0</v>
      </c>
      <c r="J17" s="28">
        <v>167400</v>
      </c>
    </row>
    <row r="18" spans="1:10" ht="12.75" x14ac:dyDescent="0.25">
      <c r="A18" s="367" t="s">
        <v>1</v>
      </c>
      <c r="B18" s="368"/>
      <c r="C18" s="28"/>
      <c r="D18" s="28"/>
      <c r="E18" s="28"/>
      <c r="F18" s="28"/>
      <c r="G18" s="28"/>
      <c r="H18" s="28"/>
      <c r="I18" s="28"/>
      <c r="J18" s="28"/>
    </row>
    <row r="19" spans="1:10" ht="12.75" x14ac:dyDescent="0.25">
      <c r="A19" s="365" t="s">
        <v>26</v>
      </c>
      <c r="B19" s="366"/>
      <c r="C19" s="366"/>
      <c r="D19" s="366"/>
      <c r="E19" s="366"/>
      <c r="F19" s="366"/>
      <c r="G19" s="366"/>
      <c r="H19" s="366"/>
      <c r="I19" s="366"/>
    </row>
  </sheetData>
  <mergeCells count="11">
    <mergeCell ref="A19:I19"/>
    <mergeCell ref="A5:I5"/>
    <mergeCell ref="A18:B18"/>
    <mergeCell ref="A8:B8"/>
    <mergeCell ref="J1:O1"/>
    <mergeCell ref="J2:O2"/>
    <mergeCell ref="J3:O3"/>
    <mergeCell ref="J5:P5"/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53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showGridLines="0" workbookViewId="0">
      <selection activeCell="A5" sqref="A5:P5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81</v>
      </c>
      <c r="B1" s="244"/>
      <c r="C1" s="244"/>
      <c r="D1" s="244"/>
      <c r="E1" s="244"/>
      <c r="F1" s="244"/>
      <c r="G1" s="244"/>
      <c r="H1" s="244"/>
      <c r="I1" s="33" t="s">
        <v>80</v>
      </c>
      <c r="J1" s="359" t="s">
        <v>81</v>
      </c>
      <c r="K1" s="244"/>
      <c r="L1" s="244"/>
      <c r="M1" s="244"/>
      <c r="N1" s="244"/>
      <c r="O1" s="244"/>
      <c r="P1" s="33" t="s">
        <v>80</v>
      </c>
    </row>
    <row r="2" spans="1:16" ht="12.75" x14ac:dyDescent="0.25">
      <c r="A2" s="252" t="s">
        <v>230</v>
      </c>
      <c r="B2" s="253"/>
      <c r="C2" s="253"/>
      <c r="D2" s="253"/>
      <c r="E2" s="253"/>
      <c r="F2" s="253"/>
      <c r="G2" s="253"/>
      <c r="H2" s="253"/>
      <c r="I2" s="32" t="s">
        <v>244</v>
      </c>
      <c r="J2" s="369" t="s">
        <v>230</v>
      </c>
      <c r="K2" s="253"/>
      <c r="L2" s="253"/>
      <c r="M2" s="253"/>
      <c r="N2" s="253"/>
      <c r="O2" s="253"/>
      <c r="P2" s="32" t="s">
        <v>244</v>
      </c>
    </row>
    <row r="3" spans="1:16" ht="12.75" x14ac:dyDescent="0.25">
      <c r="A3" s="248" t="s">
        <v>77</v>
      </c>
      <c r="B3" s="249"/>
      <c r="C3" s="249"/>
      <c r="D3" s="249"/>
      <c r="E3" s="249"/>
      <c r="F3" s="249"/>
      <c r="G3" s="249"/>
      <c r="H3" s="249"/>
      <c r="I3" s="31"/>
      <c r="J3" s="370" t="s">
        <v>77</v>
      </c>
      <c r="K3" s="249"/>
      <c r="L3" s="249"/>
      <c r="M3" s="249"/>
      <c r="N3" s="249"/>
      <c r="O3" s="249"/>
      <c r="P3" s="31"/>
    </row>
    <row r="5" spans="1:16" ht="12.75" x14ac:dyDescent="0.25">
      <c r="A5" s="361" t="s">
        <v>243</v>
      </c>
      <c r="B5" s="362"/>
      <c r="C5" s="362"/>
      <c r="D5" s="362"/>
      <c r="E5" s="362"/>
      <c r="F5" s="362"/>
      <c r="G5" s="362"/>
      <c r="H5" s="362"/>
      <c r="I5" s="362"/>
      <c r="J5" s="306" t="s">
        <v>243</v>
      </c>
      <c r="K5" s="275"/>
      <c r="L5" s="275"/>
      <c r="M5" s="275"/>
      <c r="N5" s="275"/>
      <c r="O5" s="275"/>
      <c r="P5" s="275"/>
    </row>
    <row r="6" spans="1:16" ht="22.5" x14ac:dyDescent="0.25">
      <c r="A6" s="12" t="s">
        <v>75</v>
      </c>
      <c r="B6" s="12" t="s">
        <v>0</v>
      </c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 t="s">
        <v>74</v>
      </c>
    </row>
    <row r="7" spans="1:16" ht="67.5" x14ac:dyDescent="0.25">
      <c r="A7" s="3" t="s">
        <v>73</v>
      </c>
      <c r="B7" s="3"/>
      <c r="C7" s="3" t="s">
        <v>72</v>
      </c>
      <c r="D7" s="3" t="s">
        <v>117</v>
      </c>
      <c r="E7" s="3" t="s">
        <v>116</v>
      </c>
      <c r="F7" s="3" t="s">
        <v>115</v>
      </c>
      <c r="G7" s="3" t="s">
        <v>114</v>
      </c>
      <c r="H7" s="3" t="s">
        <v>113</v>
      </c>
      <c r="I7" s="3" t="s">
        <v>112</v>
      </c>
      <c r="J7" s="3" t="s">
        <v>111</v>
      </c>
      <c r="K7" s="3" t="s">
        <v>95</v>
      </c>
      <c r="L7" s="3" t="s">
        <v>63</v>
      </c>
      <c r="M7" s="3" t="s">
        <v>62</v>
      </c>
    </row>
    <row r="8" spans="1:16" ht="12.75" x14ac:dyDescent="0.25">
      <c r="A8" s="367" t="s">
        <v>2</v>
      </c>
      <c r="B8" s="368"/>
      <c r="C8" s="28">
        <v>5845038</v>
      </c>
      <c r="D8" s="28">
        <v>3855692</v>
      </c>
      <c r="E8" s="28">
        <v>40885823</v>
      </c>
      <c r="F8" s="28">
        <v>0</v>
      </c>
      <c r="G8" s="28">
        <v>104035084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154621637</v>
      </c>
    </row>
    <row r="9" spans="1:16" x14ac:dyDescent="0.25">
      <c r="A9" s="30">
        <v>2031</v>
      </c>
      <c r="B9" s="29" t="s">
        <v>242</v>
      </c>
      <c r="C9" s="28">
        <v>0</v>
      </c>
      <c r="D9" s="28">
        <v>0</v>
      </c>
      <c r="E9" s="28">
        <v>670000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670000</v>
      </c>
    </row>
    <row r="10" spans="1:16" x14ac:dyDescent="0.25">
      <c r="A10" s="30">
        <v>2033</v>
      </c>
      <c r="B10" s="29" t="s">
        <v>237</v>
      </c>
      <c r="C10" s="28">
        <v>0</v>
      </c>
      <c r="D10" s="28">
        <v>0</v>
      </c>
      <c r="E10" s="28">
        <v>78220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78220</v>
      </c>
    </row>
    <row r="11" spans="1:16" x14ac:dyDescent="0.25">
      <c r="A11" s="30">
        <v>21351</v>
      </c>
      <c r="B11" s="29" t="s">
        <v>227</v>
      </c>
      <c r="C11" s="28">
        <v>445000</v>
      </c>
      <c r="D11" s="28">
        <v>0</v>
      </c>
      <c r="E11" s="28">
        <v>0</v>
      </c>
      <c r="F11" s="28">
        <v>0</v>
      </c>
      <c r="G11" s="28">
        <v>304267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749267</v>
      </c>
    </row>
    <row r="12" spans="1:16" ht="22.5" x14ac:dyDescent="0.25">
      <c r="A12" s="30">
        <v>2157</v>
      </c>
      <c r="B12" s="29" t="s">
        <v>226</v>
      </c>
      <c r="C12" s="28">
        <v>526588</v>
      </c>
      <c r="D12" s="28">
        <v>3713792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4240380</v>
      </c>
    </row>
    <row r="13" spans="1:16" ht="22.5" x14ac:dyDescent="0.25">
      <c r="A13" s="30">
        <v>21821</v>
      </c>
      <c r="B13" s="29" t="s">
        <v>236</v>
      </c>
      <c r="C13" s="28">
        <v>3650000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3650000</v>
      </c>
    </row>
    <row r="14" spans="1:16" ht="22.5" x14ac:dyDescent="0.25">
      <c r="A14" s="30">
        <v>21838</v>
      </c>
      <c r="B14" s="29" t="s">
        <v>225</v>
      </c>
      <c r="C14" s="28">
        <v>0</v>
      </c>
      <c r="D14" s="28">
        <v>141900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141900</v>
      </c>
    </row>
    <row r="15" spans="1:16" ht="22.5" x14ac:dyDescent="0.25">
      <c r="A15" s="30">
        <v>21848</v>
      </c>
      <c r="B15" s="29" t="s">
        <v>224</v>
      </c>
      <c r="C15" s="28">
        <v>224820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224820</v>
      </c>
    </row>
    <row r="16" spans="1:16" x14ac:dyDescent="0.25">
      <c r="A16" s="30">
        <v>2188</v>
      </c>
      <c r="B16" s="29" t="s">
        <v>95</v>
      </c>
      <c r="C16" s="28">
        <v>149000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149000</v>
      </c>
    </row>
    <row r="17" spans="1:13" ht="22.5" x14ac:dyDescent="0.25">
      <c r="A17" s="30">
        <v>231318</v>
      </c>
      <c r="B17" s="29" t="s">
        <v>241</v>
      </c>
      <c r="C17" s="28">
        <v>849630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849630</v>
      </c>
    </row>
    <row r="18" spans="1:13" x14ac:dyDescent="0.25">
      <c r="A18" s="30">
        <v>23153</v>
      </c>
      <c r="B18" s="29" t="s">
        <v>240</v>
      </c>
      <c r="C18" s="28">
        <v>0</v>
      </c>
      <c r="D18" s="28">
        <v>0</v>
      </c>
      <c r="E18" s="28">
        <v>40137603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40137603</v>
      </c>
    </row>
    <row r="19" spans="1:13" ht="22.5" x14ac:dyDescent="0.25">
      <c r="A19" s="30">
        <v>23154</v>
      </c>
      <c r="B19" s="29" t="s">
        <v>232</v>
      </c>
      <c r="C19" s="28">
        <v>0</v>
      </c>
      <c r="D19" s="28">
        <v>0</v>
      </c>
      <c r="E19" s="28">
        <v>0</v>
      </c>
      <c r="F19" s="28">
        <v>0</v>
      </c>
      <c r="G19" s="28">
        <v>103730817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103730817</v>
      </c>
    </row>
    <row r="20" spans="1:13" ht="12.75" x14ac:dyDescent="0.25">
      <c r="A20" s="367" t="s">
        <v>1</v>
      </c>
      <c r="B20" s="36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2.75" x14ac:dyDescent="0.25">
      <c r="A21" s="365" t="s">
        <v>26</v>
      </c>
      <c r="B21" s="366"/>
      <c r="C21" s="366"/>
      <c r="D21" s="366"/>
      <c r="E21" s="366"/>
      <c r="F21" s="366"/>
      <c r="G21" s="366"/>
      <c r="H21" s="366"/>
      <c r="I21" s="366"/>
    </row>
  </sheetData>
  <mergeCells count="11">
    <mergeCell ref="A21:I21"/>
    <mergeCell ref="A5:I5"/>
    <mergeCell ref="A20:B20"/>
    <mergeCell ref="A8:B8"/>
    <mergeCell ref="J1:O1"/>
    <mergeCell ref="J2:O2"/>
    <mergeCell ref="J3:O3"/>
    <mergeCell ref="J5:P5"/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55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workbookViewId="0">
      <selection activeCell="A5" sqref="A5:P5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81</v>
      </c>
      <c r="B1" s="244"/>
      <c r="C1" s="244"/>
      <c r="D1" s="244"/>
      <c r="E1" s="244"/>
      <c r="F1" s="244"/>
      <c r="G1" s="244"/>
      <c r="H1" s="244"/>
      <c r="I1" s="33" t="s">
        <v>80</v>
      </c>
      <c r="J1" s="359" t="s">
        <v>81</v>
      </c>
      <c r="K1" s="244"/>
      <c r="L1" s="244"/>
      <c r="M1" s="244"/>
      <c r="N1" s="244"/>
      <c r="O1" s="244"/>
      <c r="P1" s="33" t="s">
        <v>80</v>
      </c>
    </row>
    <row r="2" spans="1:16" ht="12.75" x14ac:dyDescent="0.25">
      <c r="A2" s="252" t="s">
        <v>230</v>
      </c>
      <c r="B2" s="253"/>
      <c r="C2" s="253"/>
      <c r="D2" s="253"/>
      <c r="E2" s="253"/>
      <c r="F2" s="253"/>
      <c r="G2" s="253"/>
      <c r="H2" s="253"/>
      <c r="I2" s="32" t="s">
        <v>239</v>
      </c>
      <c r="J2" s="369" t="s">
        <v>230</v>
      </c>
      <c r="K2" s="253"/>
      <c r="L2" s="253"/>
      <c r="M2" s="253"/>
      <c r="N2" s="253"/>
      <c r="O2" s="253"/>
      <c r="P2" s="32" t="s">
        <v>239</v>
      </c>
    </row>
    <row r="3" spans="1:16" ht="12.75" x14ac:dyDescent="0.25">
      <c r="A3" s="248" t="s">
        <v>77</v>
      </c>
      <c r="B3" s="249"/>
      <c r="C3" s="249"/>
      <c r="D3" s="249"/>
      <c r="E3" s="249"/>
      <c r="F3" s="249"/>
      <c r="G3" s="249"/>
      <c r="H3" s="249"/>
      <c r="I3" s="31"/>
      <c r="J3" s="370" t="s">
        <v>77</v>
      </c>
      <c r="K3" s="249"/>
      <c r="L3" s="249"/>
      <c r="M3" s="249"/>
      <c r="N3" s="249"/>
      <c r="O3" s="249"/>
      <c r="P3" s="31"/>
    </row>
    <row r="5" spans="1:16" ht="12.75" x14ac:dyDescent="0.25">
      <c r="A5" s="361" t="s">
        <v>238</v>
      </c>
      <c r="B5" s="362"/>
      <c r="C5" s="362"/>
      <c r="D5" s="362"/>
      <c r="E5" s="362"/>
      <c r="F5" s="362"/>
      <c r="G5" s="362"/>
      <c r="H5" s="362"/>
      <c r="I5" s="362"/>
      <c r="J5" s="306" t="s">
        <v>238</v>
      </c>
      <c r="K5" s="275"/>
      <c r="L5" s="275"/>
      <c r="M5" s="275"/>
      <c r="N5" s="275"/>
      <c r="O5" s="275"/>
      <c r="P5" s="275"/>
    </row>
    <row r="6" spans="1:16" ht="22.5" x14ac:dyDescent="0.25">
      <c r="A6" s="12" t="s">
        <v>75</v>
      </c>
      <c r="B6" s="12" t="s">
        <v>0</v>
      </c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8</v>
      </c>
      <c r="K6" s="12" t="s">
        <v>74</v>
      </c>
    </row>
    <row r="7" spans="1:16" ht="56.25" x14ac:dyDescent="0.25">
      <c r="A7" s="3" t="s">
        <v>73</v>
      </c>
      <c r="B7" s="3"/>
      <c r="C7" s="3" t="s">
        <v>72</v>
      </c>
      <c r="D7" s="3" t="s">
        <v>100</v>
      </c>
      <c r="E7" s="3" t="s">
        <v>99</v>
      </c>
      <c r="F7" s="3" t="s">
        <v>98</v>
      </c>
      <c r="G7" s="3" t="s">
        <v>97</v>
      </c>
      <c r="H7" s="3" t="s">
        <v>96</v>
      </c>
      <c r="I7" s="3" t="s">
        <v>63</v>
      </c>
      <c r="J7" s="3" t="s">
        <v>95</v>
      </c>
      <c r="K7" s="3" t="s">
        <v>62</v>
      </c>
    </row>
    <row r="8" spans="1:16" ht="12.75" x14ac:dyDescent="0.25">
      <c r="A8" s="367" t="s">
        <v>2</v>
      </c>
      <c r="B8" s="368"/>
      <c r="C8" s="28">
        <v>32593724</v>
      </c>
      <c r="D8" s="28">
        <v>34436278</v>
      </c>
      <c r="E8" s="28">
        <v>13404010</v>
      </c>
      <c r="F8" s="28">
        <v>22774699</v>
      </c>
      <c r="G8" s="28">
        <v>0</v>
      </c>
      <c r="H8" s="28">
        <v>0</v>
      </c>
      <c r="I8" s="28">
        <v>0</v>
      </c>
      <c r="J8" s="28">
        <v>0</v>
      </c>
      <c r="K8" s="28">
        <v>103208711</v>
      </c>
    </row>
    <row r="9" spans="1:16" x14ac:dyDescent="0.25">
      <c r="A9" s="30">
        <v>2033</v>
      </c>
      <c r="B9" s="29" t="s">
        <v>237</v>
      </c>
      <c r="C9" s="28">
        <v>39394</v>
      </c>
      <c r="D9" s="28">
        <v>35431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74825</v>
      </c>
    </row>
    <row r="10" spans="1:16" x14ac:dyDescent="0.25">
      <c r="A10" s="30">
        <v>21351</v>
      </c>
      <c r="B10" s="29" t="s">
        <v>227</v>
      </c>
      <c r="C10" s="28">
        <v>5957830</v>
      </c>
      <c r="D10" s="28">
        <v>0</v>
      </c>
      <c r="E10" s="28">
        <v>90920</v>
      </c>
      <c r="F10" s="28">
        <v>1263038</v>
      </c>
      <c r="G10" s="28">
        <v>0</v>
      </c>
      <c r="H10" s="28">
        <v>0</v>
      </c>
      <c r="I10" s="28">
        <v>0</v>
      </c>
      <c r="J10" s="28">
        <v>0</v>
      </c>
      <c r="K10" s="28">
        <v>7311788</v>
      </c>
    </row>
    <row r="11" spans="1:16" x14ac:dyDescent="0.25">
      <c r="A11" s="30">
        <v>2152</v>
      </c>
      <c r="B11" s="29" t="s">
        <v>233</v>
      </c>
      <c r="C11" s="28">
        <v>0</v>
      </c>
      <c r="D11" s="28">
        <v>0</v>
      </c>
      <c r="E11" s="28">
        <v>541529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541529</v>
      </c>
    </row>
    <row r="12" spans="1:16" ht="22.5" x14ac:dyDescent="0.25">
      <c r="A12" s="30">
        <v>2157</v>
      </c>
      <c r="B12" s="29" t="s">
        <v>226</v>
      </c>
      <c r="C12" s="28">
        <v>14205096</v>
      </c>
      <c r="D12" s="28">
        <v>194200</v>
      </c>
      <c r="E12" s="28">
        <v>6952051</v>
      </c>
      <c r="F12" s="28">
        <v>456086</v>
      </c>
      <c r="G12" s="28">
        <v>0</v>
      </c>
      <c r="H12" s="28">
        <v>0</v>
      </c>
      <c r="I12" s="28">
        <v>0</v>
      </c>
      <c r="J12" s="28">
        <v>0</v>
      </c>
      <c r="K12" s="28">
        <v>21807433</v>
      </c>
    </row>
    <row r="13" spans="1:16" ht="22.5" x14ac:dyDescent="0.25">
      <c r="A13" s="30">
        <v>21821</v>
      </c>
      <c r="B13" s="29" t="s">
        <v>236</v>
      </c>
      <c r="C13" s="28">
        <v>2860000</v>
      </c>
      <c r="D13" s="28">
        <v>0</v>
      </c>
      <c r="E13" s="28">
        <v>3650000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6510000</v>
      </c>
    </row>
    <row r="14" spans="1:16" ht="22.5" x14ac:dyDescent="0.25">
      <c r="A14" s="30">
        <v>21824</v>
      </c>
      <c r="B14" s="29" t="s">
        <v>235</v>
      </c>
      <c r="C14" s="28">
        <v>4813303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4813303</v>
      </c>
    </row>
    <row r="15" spans="1:16" ht="22.5" x14ac:dyDescent="0.25">
      <c r="A15" s="30">
        <v>21848</v>
      </c>
      <c r="B15" s="29" t="s">
        <v>224</v>
      </c>
      <c r="C15" s="28">
        <v>341920</v>
      </c>
      <c r="D15" s="28">
        <v>0</v>
      </c>
      <c r="E15" s="28">
        <v>0</v>
      </c>
      <c r="F15" s="28">
        <v>556150</v>
      </c>
      <c r="G15" s="28">
        <v>0</v>
      </c>
      <c r="H15" s="28">
        <v>0</v>
      </c>
      <c r="I15" s="28">
        <v>0</v>
      </c>
      <c r="J15" s="28">
        <v>0</v>
      </c>
      <c r="K15" s="28">
        <v>898070</v>
      </c>
    </row>
    <row r="16" spans="1:16" x14ac:dyDescent="0.25">
      <c r="A16" s="30">
        <v>2188</v>
      </c>
      <c r="B16" s="29" t="s">
        <v>95</v>
      </c>
      <c r="C16" s="28">
        <v>0</v>
      </c>
      <c r="D16" s="28">
        <v>0</v>
      </c>
      <c r="E16" s="28">
        <v>234560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234560</v>
      </c>
    </row>
    <row r="17" spans="1:11" ht="22.5" x14ac:dyDescent="0.25">
      <c r="A17" s="30">
        <v>231311</v>
      </c>
      <c r="B17" s="29" t="s">
        <v>223</v>
      </c>
      <c r="C17" s="28">
        <v>4376181</v>
      </c>
      <c r="D17" s="28">
        <v>0</v>
      </c>
      <c r="E17" s="28">
        <v>1068940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5445121</v>
      </c>
    </row>
    <row r="18" spans="1:11" x14ac:dyDescent="0.25">
      <c r="A18" s="30">
        <v>23151</v>
      </c>
      <c r="B18" s="29" t="s">
        <v>234</v>
      </c>
      <c r="C18" s="28">
        <v>0</v>
      </c>
      <c r="D18" s="28">
        <v>2296500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2296500</v>
      </c>
    </row>
    <row r="19" spans="1:11" x14ac:dyDescent="0.25">
      <c r="A19" s="30">
        <v>23152</v>
      </c>
      <c r="B19" s="29" t="s">
        <v>233</v>
      </c>
      <c r="C19" s="28">
        <v>0</v>
      </c>
      <c r="D19" s="28">
        <v>30317397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30317397</v>
      </c>
    </row>
    <row r="20" spans="1:11" ht="22.5" x14ac:dyDescent="0.25">
      <c r="A20" s="30">
        <v>23154</v>
      </c>
      <c r="B20" s="29" t="s">
        <v>232</v>
      </c>
      <c r="C20" s="28">
        <v>0</v>
      </c>
      <c r="D20" s="28">
        <v>0</v>
      </c>
      <c r="E20" s="28">
        <v>0</v>
      </c>
      <c r="F20" s="28">
        <v>20499425</v>
      </c>
      <c r="G20" s="28">
        <v>0</v>
      </c>
      <c r="H20" s="28">
        <v>0</v>
      </c>
      <c r="I20" s="28">
        <v>0</v>
      </c>
      <c r="J20" s="28">
        <v>0</v>
      </c>
      <c r="K20" s="28">
        <v>20499425</v>
      </c>
    </row>
    <row r="21" spans="1:11" ht="22.5" x14ac:dyDescent="0.25">
      <c r="A21" s="30">
        <v>23155</v>
      </c>
      <c r="B21" s="29" t="s">
        <v>231</v>
      </c>
      <c r="C21" s="28">
        <v>0</v>
      </c>
      <c r="D21" s="28">
        <v>0</v>
      </c>
      <c r="E21" s="28">
        <v>866010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866010</v>
      </c>
    </row>
    <row r="22" spans="1:11" ht="22.5" x14ac:dyDescent="0.25">
      <c r="A22" s="30">
        <v>23157</v>
      </c>
      <c r="B22" s="29" t="s">
        <v>226</v>
      </c>
      <c r="C22" s="28">
        <v>0</v>
      </c>
      <c r="D22" s="28">
        <v>1592750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1592750</v>
      </c>
    </row>
    <row r="23" spans="1:11" ht="12.75" x14ac:dyDescent="0.25">
      <c r="A23" s="367" t="s">
        <v>1</v>
      </c>
      <c r="B23" s="368"/>
      <c r="C23" s="28"/>
      <c r="D23" s="28"/>
      <c r="E23" s="28"/>
      <c r="F23" s="28"/>
      <c r="G23" s="28"/>
      <c r="H23" s="28"/>
      <c r="I23" s="28"/>
      <c r="J23" s="28"/>
      <c r="K23" s="28"/>
    </row>
    <row r="24" spans="1:11" ht="12.75" x14ac:dyDescent="0.25">
      <c r="A24" s="365" t="s">
        <v>26</v>
      </c>
      <c r="B24" s="366"/>
      <c r="C24" s="366"/>
      <c r="D24" s="366"/>
      <c r="E24" s="366"/>
      <c r="F24" s="366"/>
      <c r="G24" s="366"/>
      <c r="H24" s="366"/>
      <c r="I24" s="366"/>
    </row>
  </sheetData>
  <mergeCells count="11">
    <mergeCell ref="A24:I24"/>
    <mergeCell ref="A5:I5"/>
    <mergeCell ref="A23:B23"/>
    <mergeCell ref="A8:B8"/>
    <mergeCell ref="J1:O1"/>
    <mergeCell ref="J2:O2"/>
    <mergeCell ref="J3:O3"/>
    <mergeCell ref="J5:P5"/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57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showGridLines="0" workbookViewId="0">
      <selection activeCell="A5" sqref="A5:P5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81</v>
      </c>
      <c r="B1" s="244"/>
      <c r="C1" s="244"/>
      <c r="D1" s="244"/>
      <c r="E1" s="244"/>
      <c r="F1" s="244"/>
      <c r="G1" s="244"/>
      <c r="H1" s="244"/>
      <c r="I1" s="33" t="s">
        <v>80</v>
      </c>
      <c r="J1" s="359" t="s">
        <v>81</v>
      </c>
      <c r="K1" s="244"/>
      <c r="L1" s="244"/>
      <c r="M1" s="244"/>
      <c r="N1" s="244"/>
      <c r="O1" s="244"/>
      <c r="P1" s="33" t="s">
        <v>80</v>
      </c>
    </row>
    <row r="2" spans="1:16" ht="12.75" x14ac:dyDescent="0.25">
      <c r="A2" s="252" t="s">
        <v>230</v>
      </c>
      <c r="B2" s="253"/>
      <c r="C2" s="253"/>
      <c r="D2" s="253"/>
      <c r="E2" s="253"/>
      <c r="F2" s="253"/>
      <c r="G2" s="253"/>
      <c r="H2" s="253"/>
      <c r="I2" s="32" t="s">
        <v>229</v>
      </c>
      <c r="J2" s="369" t="s">
        <v>230</v>
      </c>
      <c r="K2" s="253"/>
      <c r="L2" s="253"/>
      <c r="M2" s="253"/>
      <c r="N2" s="253"/>
      <c r="O2" s="253"/>
      <c r="P2" s="32" t="s">
        <v>229</v>
      </c>
    </row>
    <row r="3" spans="1:16" ht="12.75" x14ac:dyDescent="0.25">
      <c r="A3" s="248" t="s">
        <v>77</v>
      </c>
      <c r="B3" s="249"/>
      <c r="C3" s="249"/>
      <c r="D3" s="249"/>
      <c r="E3" s="249"/>
      <c r="F3" s="249"/>
      <c r="G3" s="249"/>
      <c r="H3" s="249"/>
      <c r="I3" s="31"/>
      <c r="J3" s="370" t="s">
        <v>77</v>
      </c>
      <c r="K3" s="249"/>
      <c r="L3" s="249"/>
      <c r="M3" s="249"/>
      <c r="N3" s="249"/>
      <c r="O3" s="249"/>
      <c r="P3" s="31"/>
    </row>
    <row r="5" spans="1:16" ht="12.75" x14ac:dyDescent="0.25">
      <c r="A5" s="361" t="s">
        <v>228</v>
      </c>
      <c r="B5" s="362"/>
      <c r="C5" s="362"/>
      <c r="D5" s="362"/>
      <c r="E5" s="362"/>
      <c r="F5" s="362"/>
      <c r="G5" s="362"/>
      <c r="H5" s="362"/>
      <c r="I5" s="362"/>
      <c r="J5" s="306" t="s">
        <v>228</v>
      </c>
      <c r="K5" s="275"/>
      <c r="L5" s="275"/>
      <c r="M5" s="275"/>
      <c r="N5" s="275"/>
      <c r="O5" s="275"/>
      <c r="P5" s="275"/>
    </row>
    <row r="6" spans="1:16" ht="22.5" x14ac:dyDescent="0.25">
      <c r="A6" s="12" t="s">
        <v>75</v>
      </c>
      <c r="B6" s="12" t="s">
        <v>0</v>
      </c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 t="s">
        <v>74</v>
      </c>
    </row>
    <row r="7" spans="1:16" ht="56.25" x14ac:dyDescent="0.25">
      <c r="A7" s="3" t="s">
        <v>73</v>
      </c>
      <c r="B7" s="3"/>
      <c r="C7" s="3" t="s">
        <v>72</v>
      </c>
      <c r="D7" s="3" t="s">
        <v>71</v>
      </c>
      <c r="E7" s="3" t="s">
        <v>70</v>
      </c>
      <c r="F7" s="3" t="s">
        <v>69</v>
      </c>
      <c r="G7" s="3" t="s">
        <v>68</v>
      </c>
      <c r="H7" s="3" t="s">
        <v>67</v>
      </c>
      <c r="I7" s="3" t="s">
        <v>66</v>
      </c>
      <c r="J7" s="3" t="s">
        <v>65</v>
      </c>
      <c r="K7" s="3" t="s">
        <v>64</v>
      </c>
      <c r="L7" s="3" t="s">
        <v>63</v>
      </c>
      <c r="M7" s="3" t="s">
        <v>62</v>
      </c>
    </row>
    <row r="8" spans="1:16" ht="12.75" x14ac:dyDescent="0.25">
      <c r="A8" s="367" t="s">
        <v>2</v>
      </c>
      <c r="B8" s="368"/>
      <c r="C8" s="28">
        <v>0</v>
      </c>
      <c r="D8" s="28">
        <v>579790</v>
      </c>
      <c r="E8" s="28">
        <v>6773283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7353073</v>
      </c>
    </row>
    <row r="9" spans="1:16" x14ac:dyDescent="0.25">
      <c r="A9" s="30">
        <v>21351</v>
      </c>
      <c r="B9" s="29" t="s">
        <v>227</v>
      </c>
      <c r="C9" s="28">
        <v>0</v>
      </c>
      <c r="D9" s="28">
        <v>136100</v>
      </c>
      <c r="E9" s="28">
        <v>547600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683700</v>
      </c>
    </row>
    <row r="10" spans="1:16" ht="22.5" x14ac:dyDescent="0.25">
      <c r="A10" s="30">
        <v>2157</v>
      </c>
      <c r="B10" s="29" t="s">
        <v>226</v>
      </c>
      <c r="C10" s="28">
        <v>0</v>
      </c>
      <c r="D10" s="28">
        <v>0</v>
      </c>
      <c r="E10" s="28">
        <v>1497720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1497720</v>
      </c>
    </row>
    <row r="11" spans="1:16" ht="22.5" x14ac:dyDescent="0.25">
      <c r="A11" s="30">
        <v>21838</v>
      </c>
      <c r="B11" s="29" t="s">
        <v>225</v>
      </c>
      <c r="C11" s="28">
        <v>0</v>
      </c>
      <c r="D11" s="28">
        <v>354090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354090</v>
      </c>
    </row>
    <row r="12" spans="1:16" ht="22.5" x14ac:dyDescent="0.25">
      <c r="A12" s="30">
        <v>21848</v>
      </c>
      <c r="B12" s="29" t="s">
        <v>224</v>
      </c>
      <c r="C12" s="28">
        <v>0</v>
      </c>
      <c r="D12" s="28">
        <v>89600</v>
      </c>
      <c r="E12" s="28">
        <v>1217000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1306600</v>
      </c>
    </row>
    <row r="13" spans="1:16" ht="22.5" x14ac:dyDescent="0.25">
      <c r="A13" s="30">
        <v>231311</v>
      </c>
      <c r="B13" s="29" t="s">
        <v>223</v>
      </c>
      <c r="C13" s="28">
        <v>0</v>
      </c>
      <c r="D13" s="28">
        <v>0</v>
      </c>
      <c r="E13" s="28">
        <v>3510963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3510963</v>
      </c>
    </row>
    <row r="14" spans="1:16" ht="12.75" x14ac:dyDescent="0.25">
      <c r="A14" s="367" t="s">
        <v>1</v>
      </c>
      <c r="B14" s="368"/>
      <c r="C14" s="28">
        <v>0</v>
      </c>
      <c r="D14" s="28">
        <v>0</v>
      </c>
      <c r="E14" s="28">
        <v>954654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954654</v>
      </c>
    </row>
    <row r="15" spans="1:16" ht="22.5" x14ac:dyDescent="0.25">
      <c r="A15" s="30">
        <v>1311</v>
      </c>
      <c r="B15" s="29" t="s">
        <v>222</v>
      </c>
      <c r="C15" s="28">
        <v>0</v>
      </c>
      <c r="D15" s="28">
        <v>0</v>
      </c>
      <c r="E15" s="28">
        <v>954654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954654</v>
      </c>
    </row>
    <row r="16" spans="1:16" ht="12.75" x14ac:dyDescent="0.25">
      <c r="A16" s="365" t="s">
        <v>26</v>
      </c>
      <c r="B16" s="366"/>
      <c r="C16" s="366"/>
      <c r="D16" s="366"/>
      <c r="E16" s="366"/>
      <c r="F16" s="366"/>
      <c r="G16" s="366"/>
      <c r="H16" s="366"/>
      <c r="I16" s="366"/>
    </row>
  </sheetData>
  <mergeCells count="11">
    <mergeCell ref="A16:I16"/>
    <mergeCell ref="A5:I5"/>
    <mergeCell ref="A14:B14"/>
    <mergeCell ref="A8:B8"/>
    <mergeCell ref="J1:O1"/>
    <mergeCell ref="J2:O2"/>
    <mergeCell ref="J3:O3"/>
    <mergeCell ref="J5:P5"/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59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showGridLines="0" workbookViewId="0">
      <selection activeCell="A5" sqref="A5:J5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9" ht="12.75" x14ac:dyDescent="0.25">
      <c r="A1" s="258" t="s">
        <v>81</v>
      </c>
      <c r="B1" s="244"/>
      <c r="C1" s="244"/>
      <c r="D1" s="244"/>
      <c r="E1" s="244"/>
      <c r="F1" s="244"/>
      <c r="G1" s="244"/>
      <c r="H1" s="244"/>
      <c r="I1" s="33" t="s">
        <v>80</v>
      </c>
    </row>
    <row r="2" spans="1:9" ht="12.75" x14ac:dyDescent="0.25">
      <c r="A2" s="252" t="s">
        <v>79</v>
      </c>
      <c r="B2" s="253"/>
      <c r="C2" s="253"/>
      <c r="D2" s="253"/>
      <c r="E2" s="253"/>
      <c r="F2" s="253"/>
      <c r="G2" s="253"/>
      <c r="H2" s="253"/>
      <c r="I2" s="32" t="s">
        <v>221</v>
      </c>
    </row>
    <row r="3" spans="1:9" ht="12.75" x14ac:dyDescent="0.25">
      <c r="A3" s="248" t="s">
        <v>77</v>
      </c>
      <c r="B3" s="249"/>
      <c r="C3" s="249"/>
      <c r="D3" s="249"/>
      <c r="E3" s="249"/>
      <c r="F3" s="249"/>
      <c r="G3" s="249"/>
      <c r="H3" s="249"/>
      <c r="I3" s="31"/>
    </row>
    <row r="5" spans="1:9" ht="12.75" x14ac:dyDescent="0.25">
      <c r="A5" s="361" t="s">
        <v>220</v>
      </c>
      <c r="B5" s="362"/>
      <c r="C5" s="362"/>
      <c r="D5" s="362"/>
      <c r="E5" s="362"/>
      <c r="F5" s="362"/>
      <c r="G5" s="362"/>
      <c r="H5" s="362"/>
      <c r="I5" s="362"/>
    </row>
    <row r="6" spans="1:9" ht="22.5" x14ac:dyDescent="0.25">
      <c r="A6" s="12" t="s">
        <v>75</v>
      </c>
      <c r="B6" s="12" t="s">
        <v>0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8</v>
      </c>
      <c r="I6" s="12" t="s">
        <v>74</v>
      </c>
    </row>
    <row r="7" spans="1:9" ht="45" x14ac:dyDescent="0.25">
      <c r="A7" s="3" t="s">
        <v>73</v>
      </c>
      <c r="B7" s="3"/>
      <c r="C7" s="3" t="s">
        <v>219</v>
      </c>
      <c r="D7" s="3" t="s">
        <v>218</v>
      </c>
      <c r="E7" s="3" t="s">
        <v>217</v>
      </c>
      <c r="F7" s="3" t="s">
        <v>216</v>
      </c>
      <c r="G7" s="3" t="s">
        <v>215</v>
      </c>
      <c r="H7" s="3" t="s">
        <v>95</v>
      </c>
      <c r="I7" s="3" t="s">
        <v>62</v>
      </c>
    </row>
    <row r="8" spans="1:9" ht="12.75" x14ac:dyDescent="0.25">
      <c r="A8" s="367" t="s">
        <v>2</v>
      </c>
      <c r="B8" s="368"/>
      <c r="C8" s="28">
        <v>0</v>
      </c>
      <c r="D8" s="28">
        <v>325889594</v>
      </c>
      <c r="E8" s="28">
        <v>253574804</v>
      </c>
      <c r="F8" s="28">
        <v>19057817</v>
      </c>
      <c r="G8" s="28">
        <v>5681365</v>
      </c>
      <c r="H8" s="28">
        <v>190019859</v>
      </c>
      <c r="I8" s="28">
        <v>794223439</v>
      </c>
    </row>
    <row r="9" spans="1:9" x14ac:dyDescent="0.25">
      <c r="A9" s="30">
        <v>6024</v>
      </c>
      <c r="B9" s="29" t="s">
        <v>214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38981035</v>
      </c>
      <c r="I9" s="28">
        <v>38981035</v>
      </c>
    </row>
    <row r="10" spans="1:9" x14ac:dyDescent="0.25">
      <c r="A10" s="30">
        <v>60611</v>
      </c>
      <c r="B10" s="29" t="s">
        <v>61</v>
      </c>
      <c r="C10" s="28">
        <v>0</v>
      </c>
      <c r="D10" s="28">
        <v>60400</v>
      </c>
      <c r="E10" s="28">
        <v>331807</v>
      </c>
      <c r="F10" s="28">
        <v>0</v>
      </c>
      <c r="G10" s="28">
        <v>0</v>
      </c>
      <c r="H10" s="28">
        <v>17532</v>
      </c>
      <c r="I10" s="28">
        <v>409739</v>
      </c>
    </row>
    <row r="11" spans="1:9" x14ac:dyDescent="0.25">
      <c r="A11" s="30">
        <v>60612</v>
      </c>
      <c r="B11" s="29" t="s">
        <v>60</v>
      </c>
      <c r="C11" s="28">
        <v>0</v>
      </c>
      <c r="D11" s="28">
        <v>668464</v>
      </c>
      <c r="E11" s="28">
        <v>3353201</v>
      </c>
      <c r="F11" s="28">
        <v>0</v>
      </c>
      <c r="G11" s="28">
        <v>0</v>
      </c>
      <c r="H11" s="28">
        <v>10205979</v>
      </c>
      <c r="I11" s="28">
        <v>14227644</v>
      </c>
    </row>
    <row r="12" spans="1:9" x14ac:dyDescent="0.25">
      <c r="A12" s="30">
        <v>60618</v>
      </c>
      <c r="B12" s="29" t="s">
        <v>59</v>
      </c>
      <c r="C12" s="28">
        <v>0</v>
      </c>
      <c r="D12" s="28">
        <v>958158</v>
      </c>
      <c r="E12" s="28">
        <v>554097</v>
      </c>
      <c r="F12" s="28">
        <v>0</v>
      </c>
      <c r="G12" s="28">
        <v>0</v>
      </c>
      <c r="H12" s="28">
        <v>1816276</v>
      </c>
      <c r="I12" s="28">
        <v>3328531</v>
      </c>
    </row>
    <row r="13" spans="1:9" x14ac:dyDescent="0.25">
      <c r="A13" s="30">
        <v>60622</v>
      </c>
      <c r="B13" s="29" t="s">
        <v>58</v>
      </c>
      <c r="C13" s="28">
        <v>0</v>
      </c>
      <c r="D13" s="28">
        <v>434118</v>
      </c>
      <c r="E13" s="28">
        <v>611200</v>
      </c>
      <c r="F13" s="28">
        <v>0</v>
      </c>
      <c r="G13" s="28">
        <v>0</v>
      </c>
      <c r="H13" s="28">
        <v>556062</v>
      </c>
      <c r="I13" s="28">
        <v>1601380</v>
      </c>
    </row>
    <row r="14" spans="1:9" x14ac:dyDescent="0.25">
      <c r="A14" s="30">
        <v>60623</v>
      </c>
      <c r="B14" s="29" t="s">
        <v>110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69104</v>
      </c>
      <c r="I14" s="28">
        <v>69104</v>
      </c>
    </row>
    <row r="15" spans="1:9" x14ac:dyDescent="0.25">
      <c r="A15" s="30">
        <v>60631</v>
      </c>
      <c r="B15" s="29" t="s">
        <v>57</v>
      </c>
      <c r="C15" s="28">
        <v>0</v>
      </c>
      <c r="D15" s="28">
        <v>160816</v>
      </c>
      <c r="E15" s="28">
        <v>127260</v>
      </c>
      <c r="F15" s="28">
        <v>0</v>
      </c>
      <c r="G15" s="28">
        <v>0</v>
      </c>
      <c r="H15" s="28">
        <v>163404</v>
      </c>
      <c r="I15" s="28">
        <v>451480</v>
      </c>
    </row>
    <row r="16" spans="1:9" ht="22.5" x14ac:dyDescent="0.25">
      <c r="A16" s="30">
        <v>60632</v>
      </c>
      <c r="B16" s="29" t="s">
        <v>56</v>
      </c>
      <c r="C16" s="28">
        <v>0</v>
      </c>
      <c r="D16" s="28">
        <v>1224736</v>
      </c>
      <c r="E16" s="28">
        <v>658618</v>
      </c>
      <c r="F16" s="28">
        <v>0</v>
      </c>
      <c r="G16" s="28">
        <v>0</v>
      </c>
      <c r="H16" s="28">
        <v>1786205</v>
      </c>
      <c r="I16" s="28">
        <v>3669559</v>
      </c>
    </row>
    <row r="17" spans="1:9" ht="22.5" x14ac:dyDescent="0.25">
      <c r="A17" s="30">
        <v>6064</v>
      </c>
      <c r="B17" s="29" t="s">
        <v>54</v>
      </c>
      <c r="C17" s="28">
        <v>0</v>
      </c>
      <c r="D17" s="28">
        <v>1085048</v>
      </c>
      <c r="E17" s="28">
        <v>1393323</v>
      </c>
      <c r="F17" s="28">
        <v>0</v>
      </c>
      <c r="G17" s="28">
        <v>0</v>
      </c>
      <c r="H17" s="28">
        <v>455685</v>
      </c>
      <c r="I17" s="28">
        <v>2934056</v>
      </c>
    </row>
    <row r="18" spans="1:9" ht="22.5" x14ac:dyDescent="0.25">
      <c r="A18" s="30">
        <v>6068</v>
      </c>
      <c r="B18" s="29" t="s">
        <v>52</v>
      </c>
      <c r="C18" s="28">
        <v>0</v>
      </c>
      <c r="D18" s="28">
        <v>271390</v>
      </c>
      <c r="E18" s="28">
        <v>35554</v>
      </c>
      <c r="F18" s="28">
        <v>0</v>
      </c>
      <c r="G18" s="28">
        <v>0</v>
      </c>
      <c r="H18" s="28">
        <v>0</v>
      </c>
      <c r="I18" s="28">
        <v>306944</v>
      </c>
    </row>
    <row r="19" spans="1:9" x14ac:dyDescent="0.25">
      <c r="A19" s="30">
        <v>6132</v>
      </c>
      <c r="B19" s="29" t="s">
        <v>51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2995797</v>
      </c>
      <c r="I19" s="28">
        <v>2995797</v>
      </c>
    </row>
    <row r="20" spans="1:9" x14ac:dyDescent="0.25">
      <c r="A20" s="30">
        <v>6135</v>
      </c>
      <c r="B20" s="29" t="s">
        <v>50</v>
      </c>
      <c r="C20" s="28">
        <v>0</v>
      </c>
      <c r="D20" s="28">
        <v>2505294</v>
      </c>
      <c r="E20" s="28">
        <v>224025</v>
      </c>
      <c r="F20" s="28">
        <v>0</v>
      </c>
      <c r="G20" s="28">
        <v>0</v>
      </c>
      <c r="H20" s="28">
        <v>557058</v>
      </c>
      <c r="I20" s="28">
        <v>3286377</v>
      </c>
    </row>
    <row r="21" spans="1:9" ht="22.5" x14ac:dyDescent="0.25">
      <c r="A21" s="30">
        <v>614</v>
      </c>
      <c r="B21" s="29" t="s">
        <v>213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256047</v>
      </c>
      <c r="I21" s="28">
        <v>256047</v>
      </c>
    </row>
    <row r="22" spans="1:9" x14ac:dyDescent="0.25">
      <c r="A22" s="30">
        <v>61521</v>
      </c>
      <c r="B22" s="29" t="s">
        <v>49</v>
      </c>
      <c r="C22" s="28">
        <v>0</v>
      </c>
      <c r="D22" s="28">
        <v>510000</v>
      </c>
      <c r="E22" s="28">
        <v>337000</v>
      </c>
      <c r="F22" s="28">
        <v>0</v>
      </c>
      <c r="G22" s="28">
        <v>0</v>
      </c>
      <c r="H22" s="28">
        <v>1848500</v>
      </c>
      <c r="I22" s="28">
        <v>2695500</v>
      </c>
    </row>
    <row r="23" spans="1:9" x14ac:dyDescent="0.25">
      <c r="A23" s="30">
        <v>61522</v>
      </c>
      <c r="B23" s="29" t="s">
        <v>48</v>
      </c>
      <c r="C23" s="28">
        <v>0</v>
      </c>
      <c r="D23" s="28">
        <v>837212</v>
      </c>
      <c r="E23" s="28">
        <v>28000</v>
      </c>
      <c r="F23" s="28">
        <v>0</v>
      </c>
      <c r="G23" s="28">
        <v>0</v>
      </c>
      <c r="H23" s="28">
        <v>3813979</v>
      </c>
      <c r="I23" s="28">
        <v>4679191</v>
      </c>
    </row>
    <row r="24" spans="1:9" x14ac:dyDescent="0.25">
      <c r="A24" s="30">
        <v>61551</v>
      </c>
      <c r="B24" s="29" t="s">
        <v>46</v>
      </c>
      <c r="C24" s="28">
        <v>0</v>
      </c>
      <c r="D24" s="28">
        <v>224560</v>
      </c>
      <c r="E24" s="28">
        <v>609789</v>
      </c>
      <c r="F24" s="28">
        <v>0</v>
      </c>
      <c r="G24" s="28">
        <v>0</v>
      </c>
      <c r="H24" s="28">
        <v>331322</v>
      </c>
      <c r="I24" s="28">
        <v>1165671</v>
      </c>
    </row>
    <row r="25" spans="1:9" x14ac:dyDescent="0.25">
      <c r="A25" s="30">
        <v>61552</v>
      </c>
      <c r="B25" s="29" t="s">
        <v>45</v>
      </c>
      <c r="C25" s="28">
        <v>0</v>
      </c>
      <c r="D25" s="28">
        <v>0</v>
      </c>
      <c r="E25" s="28">
        <v>55000</v>
      </c>
      <c r="F25" s="28">
        <v>0</v>
      </c>
      <c r="G25" s="28">
        <v>0</v>
      </c>
      <c r="H25" s="28">
        <v>59100</v>
      </c>
      <c r="I25" s="28">
        <v>114100</v>
      </c>
    </row>
    <row r="26" spans="1:9" x14ac:dyDescent="0.25">
      <c r="A26" s="30">
        <v>61558</v>
      </c>
      <c r="B26" s="29" t="s">
        <v>44</v>
      </c>
      <c r="C26" s="28">
        <v>0</v>
      </c>
      <c r="D26" s="28">
        <v>640930</v>
      </c>
      <c r="E26" s="28">
        <v>340700</v>
      </c>
      <c r="F26" s="28">
        <v>0</v>
      </c>
      <c r="G26" s="28">
        <v>0</v>
      </c>
      <c r="H26" s="28">
        <v>210100</v>
      </c>
      <c r="I26" s="28">
        <v>1191730</v>
      </c>
    </row>
    <row r="27" spans="1:9" ht="22.5" x14ac:dyDescent="0.25">
      <c r="A27" s="30">
        <v>61561</v>
      </c>
      <c r="B27" s="29" t="s">
        <v>212</v>
      </c>
      <c r="C27" s="28">
        <v>0</v>
      </c>
      <c r="D27" s="28">
        <v>2145294</v>
      </c>
      <c r="E27" s="28">
        <v>0</v>
      </c>
      <c r="F27" s="28">
        <v>0</v>
      </c>
      <c r="G27" s="28">
        <v>0</v>
      </c>
      <c r="H27" s="28">
        <v>3150</v>
      </c>
      <c r="I27" s="28">
        <v>2148444</v>
      </c>
    </row>
    <row r="28" spans="1:9" ht="22.5" x14ac:dyDescent="0.25">
      <c r="A28" s="30">
        <v>61568</v>
      </c>
      <c r="B28" s="29" t="s">
        <v>43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12075</v>
      </c>
      <c r="I28" s="28">
        <v>12075</v>
      </c>
    </row>
    <row r="29" spans="1:9" ht="22.5" x14ac:dyDescent="0.25">
      <c r="A29" s="30">
        <v>6161</v>
      </c>
      <c r="B29" s="29" t="s">
        <v>92</v>
      </c>
      <c r="C29" s="28">
        <v>0</v>
      </c>
      <c r="D29" s="28">
        <v>12817523</v>
      </c>
      <c r="E29" s="28">
        <v>0</v>
      </c>
      <c r="F29" s="28">
        <v>0</v>
      </c>
      <c r="G29" s="28">
        <v>0</v>
      </c>
      <c r="H29" s="28">
        <v>0</v>
      </c>
      <c r="I29" s="28">
        <v>12817523</v>
      </c>
    </row>
    <row r="30" spans="1:9" x14ac:dyDescent="0.25">
      <c r="A30" s="30">
        <v>617</v>
      </c>
      <c r="B30" s="29" t="s">
        <v>211</v>
      </c>
      <c r="C30" s="28">
        <v>0</v>
      </c>
      <c r="D30" s="28">
        <v>180000</v>
      </c>
      <c r="E30" s="28">
        <v>0</v>
      </c>
      <c r="F30" s="28">
        <v>0</v>
      </c>
      <c r="G30" s="28">
        <v>0</v>
      </c>
      <c r="H30" s="28">
        <v>0</v>
      </c>
      <c r="I30" s="28">
        <v>180000</v>
      </c>
    </row>
    <row r="31" spans="1:9" ht="22.5" x14ac:dyDescent="0.25">
      <c r="A31" s="30">
        <v>6182</v>
      </c>
      <c r="B31" s="29" t="s">
        <v>145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47700</v>
      </c>
      <c r="I31" s="28">
        <v>47700</v>
      </c>
    </row>
    <row r="32" spans="1:9" ht="33.75" x14ac:dyDescent="0.25">
      <c r="A32" s="30">
        <v>6184</v>
      </c>
      <c r="B32" s="29" t="s">
        <v>91</v>
      </c>
      <c r="C32" s="28">
        <v>0</v>
      </c>
      <c r="D32" s="28">
        <v>329084</v>
      </c>
      <c r="E32" s="28">
        <v>0</v>
      </c>
      <c r="F32" s="28">
        <v>0</v>
      </c>
      <c r="G32" s="28">
        <v>0</v>
      </c>
      <c r="H32" s="28">
        <v>0</v>
      </c>
      <c r="I32" s="28">
        <v>329084</v>
      </c>
    </row>
    <row r="33" spans="1:9" ht="22.5" x14ac:dyDescent="0.25">
      <c r="A33" s="30">
        <v>6185</v>
      </c>
      <c r="B33" s="29" t="s">
        <v>210</v>
      </c>
      <c r="C33" s="28">
        <v>0</v>
      </c>
      <c r="D33" s="28">
        <v>15000</v>
      </c>
      <c r="E33" s="28">
        <v>0</v>
      </c>
      <c r="F33" s="28">
        <v>0</v>
      </c>
      <c r="G33" s="28">
        <v>0</v>
      </c>
      <c r="H33" s="28">
        <v>0</v>
      </c>
      <c r="I33" s="28">
        <v>15000</v>
      </c>
    </row>
    <row r="34" spans="1:9" ht="33.75" x14ac:dyDescent="0.25">
      <c r="A34" s="30">
        <v>6225</v>
      </c>
      <c r="B34" s="29" t="s">
        <v>209</v>
      </c>
      <c r="C34" s="28">
        <v>0</v>
      </c>
      <c r="D34" s="28">
        <v>1036280</v>
      </c>
      <c r="E34" s="28">
        <v>0</v>
      </c>
      <c r="F34" s="28">
        <v>0</v>
      </c>
      <c r="G34" s="28">
        <v>0</v>
      </c>
      <c r="H34" s="28">
        <v>0</v>
      </c>
      <c r="I34" s="28">
        <v>1036280</v>
      </c>
    </row>
    <row r="35" spans="1:9" ht="22.5" x14ac:dyDescent="0.25">
      <c r="A35" s="30">
        <v>62268</v>
      </c>
      <c r="B35" s="29" t="s">
        <v>90</v>
      </c>
      <c r="C35" s="28">
        <v>0</v>
      </c>
      <c r="D35" s="28">
        <v>5954000</v>
      </c>
      <c r="E35" s="28">
        <v>0</v>
      </c>
      <c r="F35" s="28">
        <v>0</v>
      </c>
      <c r="G35" s="28">
        <v>0</v>
      </c>
      <c r="H35" s="28">
        <v>0</v>
      </c>
      <c r="I35" s="28">
        <v>5954000</v>
      </c>
    </row>
    <row r="36" spans="1:9" ht="22.5" x14ac:dyDescent="0.25">
      <c r="A36" s="30">
        <v>6227</v>
      </c>
      <c r="B36" s="29" t="s">
        <v>208</v>
      </c>
      <c r="C36" s="28">
        <v>0</v>
      </c>
      <c r="D36" s="28">
        <v>1692636</v>
      </c>
      <c r="E36" s="28">
        <v>0</v>
      </c>
      <c r="F36" s="28">
        <v>0</v>
      </c>
      <c r="G36" s="28">
        <v>0</v>
      </c>
      <c r="H36" s="28">
        <v>0</v>
      </c>
      <c r="I36" s="28">
        <v>1692636</v>
      </c>
    </row>
    <row r="37" spans="1:9" x14ac:dyDescent="0.25">
      <c r="A37" s="30">
        <v>6228</v>
      </c>
      <c r="B37" s="29" t="s">
        <v>108</v>
      </c>
      <c r="C37" s="28">
        <v>0</v>
      </c>
      <c r="D37" s="28">
        <v>195180</v>
      </c>
      <c r="E37" s="28">
        <v>0</v>
      </c>
      <c r="F37" s="28">
        <v>0</v>
      </c>
      <c r="G37" s="28">
        <v>0</v>
      </c>
      <c r="H37" s="28">
        <v>8400</v>
      </c>
      <c r="I37" s="28">
        <v>203580</v>
      </c>
    </row>
    <row r="38" spans="1:9" x14ac:dyDescent="0.25">
      <c r="A38" s="30">
        <v>6231</v>
      </c>
      <c r="B38" s="29" t="s">
        <v>41</v>
      </c>
      <c r="C38" s="28">
        <v>0</v>
      </c>
      <c r="D38" s="28">
        <v>21480</v>
      </c>
      <c r="E38" s="28">
        <v>0</v>
      </c>
      <c r="F38" s="28">
        <v>0</v>
      </c>
      <c r="G38" s="28">
        <v>0</v>
      </c>
      <c r="H38" s="28">
        <v>0</v>
      </c>
      <c r="I38" s="28">
        <v>21480</v>
      </c>
    </row>
    <row r="39" spans="1:9" x14ac:dyDescent="0.25">
      <c r="A39" s="30">
        <v>6232</v>
      </c>
      <c r="B39" s="29" t="s">
        <v>40</v>
      </c>
      <c r="C39" s="28">
        <v>0</v>
      </c>
      <c r="D39" s="28">
        <v>2744955</v>
      </c>
      <c r="E39" s="28">
        <v>55000</v>
      </c>
      <c r="F39" s="28">
        <v>0</v>
      </c>
      <c r="G39" s="28">
        <v>0</v>
      </c>
      <c r="H39" s="28">
        <v>0</v>
      </c>
      <c r="I39" s="28">
        <v>2799955</v>
      </c>
    </row>
    <row r="40" spans="1:9" x14ac:dyDescent="0.25">
      <c r="A40" s="30">
        <v>6234</v>
      </c>
      <c r="B40" s="29" t="s">
        <v>144</v>
      </c>
      <c r="C40" s="28">
        <v>0</v>
      </c>
      <c r="D40" s="28">
        <v>136010</v>
      </c>
      <c r="E40" s="28">
        <v>10068663</v>
      </c>
      <c r="F40" s="28">
        <v>0</v>
      </c>
      <c r="G40" s="28">
        <v>0</v>
      </c>
      <c r="H40" s="28">
        <v>430136</v>
      </c>
      <c r="I40" s="28">
        <v>10634809</v>
      </c>
    </row>
    <row r="41" spans="1:9" x14ac:dyDescent="0.25">
      <c r="A41" s="30">
        <v>6241</v>
      </c>
      <c r="B41" s="29" t="s">
        <v>38</v>
      </c>
      <c r="C41" s="28">
        <v>0</v>
      </c>
      <c r="D41" s="28">
        <v>0</v>
      </c>
      <c r="E41" s="28">
        <v>225467</v>
      </c>
      <c r="F41" s="28">
        <v>0</v>
      </c>
      <c r="G41" s="28">
        <v>0</v>
      </c>
      <c r="H41" s="28">
        <v>2146355</v>
      </c>
      <c r="I41" s="28">
        <v>2371822</v>
      </c>
    </row>
    <row r="42" spans="1:9" ht="33.75" x14ac:dyDescent="0.25">
      <c r="A42" s="30">
        <v>6245</v>
      </c>
      <c r="B42" s="29" t="s">
        <v>37</v>
      </c>
      <c r="C42" s="28">
        <v>0</v>
      </c>
      <c r="D42" s="28">
        <v>157345</v>
      </c>
      <c r="E42" s="28">
        <v>0</v>
      </c>
      <c r="F42" s="28">
        <v>0</v>
      </c>
      <c r="G42" s="28">
        <v>0</v>
      </c>
      <c r="H42" s="28">
        <v>19200</v>
      </c>
      <c r="I42" s="28">
        <v>176545</v>
      </c>
    </row>
    <row r="43" spans="1:9" x14ac:dyDescent="0.25">
      <c r="A43" s="30">
        <v>6248</v>
      </c>
      <c r="B43" s="29" t="s">
        <v>108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99690</v>
      </c>
      <c r="I43" s="28">
        <v>99690</v>
      </c>
    </row>
    <row r="44" spans="1:9" ht="22.5" x14ac:dyDescent="0.25">
      <c r="A44" s="30">
        <v>6251</v>
      </c>
      <c r="B44" s="29" t="s">
        <v>36</v>
      </c>
      <c r="C44" s="28">
        <v>0</v>
      </c>
      <c r="D44" s="28">
        <v>22911827</v>
      </c>
      <c r="E44" s="28">
        <v>18827818</v>
      </c>
      <c r="F44" s="28">
        <v>836250</v>
      </c>
      <c r="G44" s="28">
        <v>0</v>
      </c>
      <c r="H44" s="28">
        <v>1173595</v>
      </c>
      <c r="I44" s="28">
        <v>43749490</v>
      </c>
    </row>
    <row r="45" spans="1:9" ht="22.5" x14ac:dyDescent="0.25">
      <c r="A45" s="30">
        <v>6261</v>
      </c>
      <c r="B45" s="29" t="s">
        <v>35</v>
      </c>
      <c r="C45" s="28">
        <v>0</v>
      </c>
      <c r="D45" s="28">
        <v>202350</v>
      </c>
      <c r="E45" s="28">
        <v>0</v>
      </c>
      <c r="F45" s="28">
        <v>0</v>
      </c>
      <c r="G45" s="28">
        <v>0</v>
      </c>
      <c r="H45" s="28">
        <v>73020</v>
      </c>
      <c r="I45" s="28">
        <v>275370</v>
      </c>
    </row>
    <row r="46" spans="1:9" ht="22.5" x14ac:dyDescent="0.25">
      <c r="A46" s="30">
        <v>6262</v>
      </c>
      <c r="B46" s="29" t="s">
        <v>34</v>
      </c>
      <c r="C46" s="28">
        <v>0</v>
      </c>
      <c r="D46" s="28">
        <v>1696205</v>
      </c>
      <c r="E46" s="28">
        <v>5477484</v>
      </c>
      <c r="F46" s="28">
        <v>0</v>
      </c>
      <c r="G46" s="28">
        <v>0</v>
      </c>
      <c r="H46" s="28">
        <v>5904019</v>
      </c>
      <c r="I46" s="28">
        <v>13077708</v>
      </c>
    </row>
    <row r="47" spans="1:9" x14ac:dyDescent="0.25">
      <c r="A47" s="30">
        <v>6282</v>
      </c>
      <c r="B47" s="29" t="s">
        <v>89</v>
      </c>
      <c r="C47" s="28">
        <v>0</v>
      </c>
      <c r="D47" s="28">
        <v>0</v>
      </c>
      <c r="E47" s="28">
        <v>4559800</v>
      </c>
      <c r="F47" s="28">
        <v>0</v>
      </c>
      <c r="G47" s="28">
        <v>0</v>
      </c>
      <c r="H47" s="28">
        <v>0</v>
      </c>
      <c r="I47" s="28">
        <v>4559800</v>
      </c>
    </row>
    <row r="48" spans="1:9" ht="22.5" x14ac:dyDescent="0.25">
      <c r="A48" s="30">
        <v>64111</v>
      </c>
      <c r="B48" s="29" t="s">
        <v>33</v>
      </c>
      <c r="C48" s="28">
        <v>0</v>
      </c>
      <c r="D48" s="28">
        <v>193855813</v>
      </c>
      <c r="E48" s="28">
        <v>73663050</v>
      </c>
      <c r="F48" s="28">
        <v>0</v>
      </c>
      <c r="G48" s="28">
        <v>0</v>
      </c>
      <c r="H48" s="28">
        <v>84058072</v>
      </c>
      <c r="I48" s="28">
        <v>351576935</v>
      </c>
    </row>
    <row r="49" spans="1:9" ht="22.5" x14ac:dyDescent="0.25">
      <c r="A49" s="30">
        <v>64118</v>
      </c>
      <c r="B49" s="29" t="s">
        <v>207</v>
      </c>
      <c r="C49" s="28">
        <v>0</v>
      </c>
      <c r="D49" s="28">
        <v>11732523</v>
      </c>
      <c r="E49" s="28">
        <v>0</v>
      </c>
      <c r="F49" s="28">
        <v>0</v>
      </c>
      <c r="G49" s="28">
        <v>0</v>
      </c>
      <c r="H49" s="28">
        <v>0</v>
      </c>
      <c r="I49" s="28">
        <v>11732523</v>
      </c>
    </row>
    <row r="50" spans="1:9" x14ac:dyDescent="0.25">
      <c r="A50" s="30">
        <v>6451</v>
      </c>
      <c r="B50" s="29" t="s">
        <v>206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9694033</v>
      </c>
      <c r="I50" s="28">
        <v>9694033</v>
      </c>
    </row>
    <row r="51" spans="1:9" ht="33.75" x14ac:dyDescent="0.25">
      <c r="A51" s="30">
        <v>6454</v>
      </c>
      <c r="B51" s="29" t="s">
        <v>205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9056859</v>
      </c>
      <c r="I51" s="28">
        <v>9056859</v>
      </c>
    </row>
    <row r="52" spans="1:9" ht="22.5" x14ac:dyDescent="0.25">
      <c r="A52" s="30">
        <v>6458</v>
      </c>
      <c r="B52" s="29" t="s">
        <v>32</v>
      </c>
      <c r="C52" s="28">
        <v>0</v>
      </c>
      <c r="D52" s="28">
        <v>33273701</v>
      </c>
      <c r="E52" s="28">
        <v>12963325</v>
      </c>
      <c r="F52" s="28">
        <v>0</v>
      </c>
      <c r="G52" s="28">
        <v>0</v>
      </c>
      <c r="H52" s="28">
        <v>11553430</v>
      </c>
      <c r="I52" s="28">
        <v>57790456</v>
      </c>
    </row>
    <row r="53" spans="1:9" ht="22.5" x14ac:dyDescent="0.25">
      <c r="A53" s="30">
        <v>6475</v>
      </c>
      <c r="B53" s="29" t="s">
        <v>204</v>
      </c>
      <c r="C53" s="28">
        <v>0</v>
      </c>
      <c r="D53" s="28">
        <v>137901</v>
      </c>
      <c r="E53" s="28">
        <v>0</v>
      </c>
      <c r="F53" s="28">
        <v>0</v>
      </c>
      <c r="G53" s="28">
        <v>0</v>
      </c>
      <c r="H53" s="28">
        <v>0</v>
      </c>
      <c r="I53" s="28">
        <v>137901</v>
      </c>
    </row>
    <row r="54" spans="1:9" ht="22.5" x14ac:dyDescent="0.25">
      <c r="A54" s="30">
        <v>648</v>
      </c>
      <c r="B54" s="29" t="s">
        <v>203</v>
      </c>
      <c r="C54" s="28">
        <v>0</v>
      </c>
      <c r="D54" s="28">
        <v>4804800</v>
      </c>
      <c r="E54" s="28">
        <v>0</v>
      </c>
      <c r="F54" s="28">
        <v>0</v>
      </c>
      <c r="G54" s="28">
        <v>0</v>
      </c>
      <c r="H54" s="28">
        <v>0</v>
      </c>
      <c r="I54" s="28">
        <v>4804800</v>
      </c>
    </row>
    <row r="55" spans="1:9" x14ac:dyDescent="0.25">
      <c r="A55" s="30">
        <v>6512</v>
      </c>
      <c r="B55" s="29" t="s">
        <v>131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56081</v>
      </c>
      <c r="I55" s="28">
        <v>56081</v>
      </c>
    </row>
    <row r="56" spans="1:9" x14ac:dyDescent="0.25">
      <c r="A56" s="30">
        <v>6527</v>
      </c>
      <c r="B56" s="29" t="s">
        <v>128</v>
      </c>
      <c r="C56" s="28">
        <v>0</v>
      </c>
      <c r="D56" s="28">
        <v>0</v>
      </c>
      <c r="E56" s="28">
        <v>160000</v>
      </c>
      <c r="F56" s="28">
        <v>0</v>
      </c>
      <c r="G56" s="28">
        <v>0</v>
      </c>
      <c r="H56" s="28">
        <v>0</v>
      </c>
      <c r="I56" s="28">
        <v>160000</v>
      </c>
    </row>
    <row r="57" spans="1:9" x14ac:dyDescent="0.25">
      <c r="A57" s="30">
        <v>6531</v>
      </c>
      <c r="B57" s="29" t="s">
        <v>202</v>
      </c>
      <c r="C57" s="28">
        <v>0</v>
      </c>
      <c r="D57" s="28">
        <v>0</v>
      </c>
      <c r="E57" s="28">
        <v>94040643</v>
      </c>
      <c r="F57" s="28">
        <v>6450000</v>
      </c>
      <c r="G57" s="28">
        <v>0</v>
      </c>
      <c r="H57" s="28">
        <v>0</v>
      </c>
      <c r="I57" s="28">
        <v>100490643</v>
      </c>
    </row>
    <row r="58" spans="1:9" ht="22.5" x14ac:dyDescent="0.25">
      <c r="A58" s="30">
        <v>6532</v>
      </c>
      <c r="B58" s="29" t="s">
        <v>201</v>
      </c>
      <c r="C58" s="28">
        <v>0</v>
      </c>
      <c r="D58" s="28">
        <v>0</v>
      </c>
      <c r="E58" s="28">
        <v>9150000</v>
      </c>
      <c r="F58" s="28">
        <v>0</v>
      </c>
      <c r="G58" s="28">
        <v>0</v>
      </c>
      <c r="H58" s="28">
        <v>0</v>
      </c>
      <c r="I58" s="28">
        <v>9150000</v>
      </c>
    </row>
    <row r="59" spans="1:9" ht="22.5" x14ac:dyDescent="0.25">
      <c r="A59" s="30">
        <v>65371</v>
      </c>
      <c r="B59" s="29" t="s">
        <v>200</v>
      </c>
      <c r="C59" s="28">
        <v>0</v>
      </c>
      <c r="D59" s="28">
        <v>560401</v>
      </c>
      <c r="E59" s="28">
        <v>0</v>
      </c>
      <c r="F59" s="28">
        <v>0</v>
      </c>
      <c r="G59" s="28">
        <v>0</v>
      </c>
      <c r="H59" s="28">
        <v>0</v>
      </c>
      <c r="I59" s="28">
        <v>560401</v>
      </c>
    </row>
    <row r="60" spans="1:9" ht="22.5" x14ac:dyDescent="0.25">
      <c r="A60" s="30">
        <v>65421</v>
      </c>
      <c r="B60" s="29" t="s">
        <v>199</v>
      </c>
      <c r="C60" s="28">
        <v>0</v>
      </c>
      <c r="D60" s="28">
        <v>4879573</v>
      </c>
      <c r="E60" s="28">
        <v>0</v>
      </c>
      <c r="F60" s="28">
        <v>0</v>
      </c>
      <c r="G60" s="28">
        <v>0</v>
      </c>
      <c r="H60" s="28">
        <v>0</v>
      </c>
      <c r="I60" s="28">
        <v>4879573</v>
      </c>
    </row>
    <row r="61" spans="1:9" ht="22.5" x14ac:dyDescent="0.25">
      <c r="A61" s="30">
        <v>6558</v>
      </c>
      <c r="B61" s="29" t="s">
        <v>198</v>
      </c>
      <c r="C61" s="28">
        <v>0</v>
      </c>
      <c r="D61" s="28">
        <v>0</v>
      </c>
      <c r="E61" s="28">
        <v>0</v>
      </c>
      <c r="F61" s="28">
        <v>0</v>
      </c>
      <c r="G61" s="28">
        <v>5681365</v>
      </c>
      <c r="H61" s="28">
        <v>0</v>
      </c>
      <c r="I61" s="28">
        <v>5681365</v>
      </c>
    </row>
    <row r="62" spans="1:9" ht="33.75" x14ac:dyDescent="0.25">
      <c r="A62" s="30">
        <v>65741</v>
      </c>
      <c r="B62" s="29" t="s">
        <v>143</v>
      </c>
      <c r="C62" s="28">
        <v>0</v>
      </c>
      <c r="D62" s="28">
        <v>0</v>
      </c>
      <c r="E62" s="28">
        <v>11105000</v>
      </c>
      <c r="F62" s="28">
        <v>0</v>
      </c>
      <c r="G62" s="28">
        <v>0</v>
      </c>
      <c r="H62" s="28">
        <v>0</v>
      </c>
      <c r="I62" s="28">
        <v>11105000</v>
      </c>
    </row>
    <row r="63" spans="1:9" ht="45" x14ac:dyDescent="0.25">
      <c r="A63" s="30">
        <v>65748</v>
      </c>
      <c r="B63" s="29" t="s">
        <v>126</v>
      </c>
      <c r="C63" s="28">
        <v>0</v>
      </c>
      <c r="D63" s="28">
        <v>0</v>
      </c>
      <c r="E63" s="28">
        <v>4618980</v>
      </c>
      <c r="F63" s="28">
        <v>0</v>
      </c>
      <c r="G63" s="28">
        <v>0</v>
      </c>
      <c r="H63" s="28">
        <v>0</v>
      </c>
      <c r="I63" s="28">
        <v>4618980</v>
      </c>
    </row>
    <row r="64" spans="1:9" ht="22.5" x14ac:dyDescent="0.25">
      <c r="A64" s="30">
        <v>66111</v>
      </c>
      <c r="B64" s="29" t="s">
        <v>197</v>
      </c>
      <c r="C64" s="28">
        <v>0</v>
      </c>
      <c r="D64" s="28">
        <v>302540</v>
      </c>
      <c r="E64" s="28">
        <v>0</v>
      </c>
      <c r="F64" s="28">
        <v>0</v>
      </c>
      <c r="G64" s="28">
        <v>0</v>
      </c>
      <c r="H64" s="28">
        <v>0</v>
      </c>
      <c r="I64" s="28">
        <v>302540</v>
      </c>
    </row>
    <row r="65" spans="1:9" ht="22.5" x14ac:dyDescent="0.25">
      <c r="A65" s="30">
        <v>668</v>
      </c>
      <c r="B65" s="29" t="s">
        <v>196</v>
      </c>
      <c r="C65" s="28">
        <v>0</v>
      </c>
      <c r="D65" s="28">
        <v>118959</v>
      </c>
      <c r="E65" s="28">
        <v>0</v>
      </c>
      <c r="F65" s="28">
        <v>0</v>
      </c>
      <c r="G65" s="28">
        <v>0</v>
      </c>
      <c r="H65" s="28">
        <v>0</v>
      </c>
      <c r="I65" s="28">
        <v>118959</v>
      </c>
    </row>
    <row r="66" spans="1:9" ht="22.5" x14ac:dyDescent="0.25">
      <c r="A66" s="30">
        <v>6712</v>
      </c>
      <c r="B66" s="29" t="s">
        <v>195</v>
      </c>
      <c r="C66" s="28">
        <v>0</v>
      </c>
      <c r="D66" s="28">
        <v>1600000</v>
      </c>
      <c r="E66" s="28">
        <v>0</v>
      </c>
      <c r="F66" s="28">
        <v>0</v>
      </c>
      <c r="G66" s="28">
        <v>0</v>
      </c>
      <c r="H66" s="28">
        <v>0</v>
      </c>
      <c r="I66" s="28">
        <v>1600000</v>
      </c>
    </row>
    <row r="67" spans="1:9" ht="33.75" x14ac:dyDescent="0.25">
      <c r="A67" s="30">
        <v>6718</v>
      </c>
      <c r="B67" s="29" t="s">
        <v>106</v>
      </c>
      <c r="C67" s="28">
        <v>0</v>
      </c>
      <c r="D67" s="28">
        <v>9795000</v>
      </c>
      <c r="E67" s="28">
        <v>0</v>
      </c>
      <c r="F67" s="28">
        <v>0</v>
      </c>
      <c r="G67" s="28">
        <v>0</v>
      </c>
      <c r="H67" s="28">
        <v>1560859</v>
      </c>
      <c r="I67" s="28">
        <v>11355859</v>
      </c>
    </row>
    <row r="68" spans="1:9" ht="45" x14ac:dyDescent="0.25">
      <c r="A68" s="30">
        <v>6724</v>
      </c>
      <c r="B68" s="29" t="s">
        <v>29</v>
      </c>
      <c r="C68" s="28">
        <v>0</v>
      </c>
      <c r="D68" s="28">
        <v>0</v>
      </c>
      <c r="E68" s="28">
        <v>0</v>
      </c>
      <c r="F68" s="28">
        <v>11771567</v>
      </c>
      <c r="G68" s="28">
        <v>0</v>
      </c>
      <c r="H68" s="28">
        <v>0</v>
      </c>
      <c r="I68" s="28">
        <v>11771567</v>
      </c>
    </row>
    <row r="69" spans="1:9" ht="22.5" x14ac:dyDescent="0.25">
      <c r="A69" s="30">
        <v>673</v>
      </c>
      <c r="B69" s="29" t="s">
        <v>86</v>
      </c>
      <c r="C69" s="28">
        <v>0</v>
      </c>
      <c r="D69" s="28">
        <v>3012088</v>
      </c>
      <c r="E69" s="28">
        <v>0</v>
      </c>
      <c r="F69" s="28">
        <v>0</v>
      </c>
      <c r="G69" s="28">
        <v>0</v>
      </c>
      <c r="H69" s="28">
        <v>0</v>
      </c>
      <c r="I69" s="28">
        <v>3012088</v>
      </c>
    </row>
    <row r="70" spans="1:9" ht="12.75" x14ac:dyDescent="0.25">
      <c r="A70" s="367" t="s">
        <v>1</v>
      </c>
      <c r="B70" s="368"/>
      <c r="C70" s="28">
        <v>207869060</v>
      </c>
      <c r="D70" s="28">
        <v>2024993622</v>
      </c>
      <c r="E70" s="28">
        <v>10308632</v>
      </c>
      <c r="F70" s="28">
        <v>0</v>
      </c>
      <c r="G70" s="28">
        <v>0</v>
      </c>
      <c r="H70" s="28">
        <v>414368580</v>
      </c>
      <c r="I70" s="28">
        <v>2657539894</v>
      </c>
    </row>
    <row r="71" spans="1:9" ht="33.75" x14ac:dyDescent="0.25">
      <c r="A71" s="30">
        <v>6419</v>
      </c>
      <c r="B71" s="29" t="s">
        <v>194</v>
      </c>
      <c r="C71" s="28">
        <v>0</v>
      </c>
      <c r="D71" s="28">
        <v>2594458</v>
      </c>
      <c r="E71" s="28">
        <v>0</v>
      </c>
      <c r="F71" s="28">
        <v>0</v>
      </c>
      <c r="G71" s="28">
        <v>0</v>
      </c>
      <c r="H71" s="28">
        <v>0</v>
      </c>
      <c r="I71" s="28">
        <v>2594458</v>
      </c>
    </row>
    <row r="72" spans="1:9" ht="22.5" x14ac:dyDescent="0.25">
      <c r="A72" s="30">
        <v>7038</v>
      </c>
      <c r="B72" s="29" t="s">
        <v>104</v>
      </c>
      <c r="C72" s="28">
        <v>0</v>
      </c>
      <c r="D72" s="28">
        <v>1065600</v>
      </c>
      <c r="E72" s="28">
        <v>0</v>
      </c>
      <c r="F72" s="28">
        <v>0</v>
      </c>
      <c r="G72" s="28">
        <v>0</v>
      </c>
      <c r="H72" s="28">
        <v>0</v>
      </c>
      <c r="I72" s="28">
        <v>1065600</v>
      </c>
    </row>
    <row r="73" spans="1:9" ht="33.75" x14ac:dyDescent="0.25">
      <c r="A73" s="30">
        <v>70618</v>
      </c>
      <c r="B73" s="29" t="s">
        <v>193</v>
      </c>
      <c r="C73" s="28">
        <v>0</v>
      </c>
      <c r="D73" s="28">
        <v>2530100</v>
      </c>
      <c r="E73" s="28">
        <v>0</v>
      </c>
      <c r="F73" s="28">
        <v>0</v>
      </c>
      <c r="G73" s="28">
        <v>0</v>
      </c>
      <c r="H73" s="28">
        <v>0</v>
      </c>
      <c r="I73" s="28">
        <v>2530100</v>
      </c>
    </row>
    <row r="74" spans="1:9" ht="22.5" x14ac:dyDescent="0.25">
      <c r="A74" s="30">
        <v>7085</v>
      </c>
      <c r="B74" s="29" t="s">
        <v>192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320074910</v>
      </c>
      <c r="I74" s="28">
        <v>320074910</v>
      </c>
    </row>
    <row r="75" spans="1:9" ht="22.5" x14ac:dyDescent="0.25">
      <c r="A75" s="30">
        <v>7314</v>
      </c>
      <c r="B75" s="29" t="s">
        <v>191</v>
      </c>
      <c r="C75" s="28">
        <v>0</v>
      </c>
      <c r="D75" s="28">
        <v>6609694</v>
      </c>
      <c r="E75" s="28">
        <v>0</v>
      </c>
      <c r="F75" s="28">
        <v>0</v>
      </c>
      <c r="G75" s="28">
        <v>0</v>
      </c>
      <c r="H75" s="28">
        <v>0</v>
      </c>
      <c r="I75" s="28">
        <v>6609694</v>
      </c>
    </row>
    <row r="76" spans="1:9" ht="22.5" x14ac:dyDescent="0.25">
      <c r="A76" s="30">
        <v>73161</v>
      </c>
      <c r="B76" s="29" t="s">
        <v>190</v>
      </c>
      <c r="C76" s="28">
        <v>0</v>
      </c>
      <c r="D76" s="28">
        <v>13903221</v>
      </c>
      <c r="E76" s="28">
        <v>0</v>
      </c>
      <c r="F76" s="28">
        <v>0</v>
      </c>
      <c r="G76" s="28">
        <v>0</v>
      </c>
      <c r="H76" s="28">
        <v>0</v>
      </c>
      <c r="I76" s="28">
        <v>13903221</v>
      </c>
    </row>
    <row r="77" spans="1:9" x14ac:dyDescent="0.25">
      <c r="A77" s="30">
        <v>73171</v>
      </c>
      <c r="B77" s="29" t="s">
        <v>189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47219050</v>
      </c>
      <c r="I77" s="28">
        <v>47219050</v>
      </c>
    </row>
    <row r="78" spans="1:9" x14ac:dyDescent="0.25">
      <c r="A78" s="30">
        <v>73173</v>
      </c>
      <c r="B78" s="29" t="s">
        <v>188</v>
      </c>
      <c r="C78" s="28">
        <v>0</v>
      </c>
      <c r="D78" s="28">
        <v>108328767</v>
      </c>
      <c r="E78" s="28">
        <v>0</v>
      </c>
      <c r="F78" s="28">
        <v>0</v>
      </c>
      <c r="G78" s="28">
        <v>0</v>
      </c>
      <c r="H78" s="28">
        <v>0</v>
      </c>
      <c r="I78" s="28">
        <v>108328767</v>
      </c>
    </row>
    <row r="79" spans="1:9" ht="33.75" x14ac:dyDescent="0.25">
      <c r="A79" s="30">
        <v>73175</v>
      </c>
      <c r="B79" s="29" t="s">
        <v>187</v>
      </c>
      <c r="C79" s="28">
        <v>0</v>
      </c>
      <c r="D79" s="28">
        <v>14185335</v>
      </c>
      <c r="E79" s="28">
        <v>0</v>
      </c>
      <c r="F79" s="28">
        <v>0</v>
      </c>
      <c r="G79" s="28">
        <v>0</v>
      </c>
      <c r="H79" s="28">
        <v>0</v>
      </c>
      <c r="I79" s="28">
        <v>14185335</v>
      </c>
    </row>
    <row r="80" spans="1:9" x14ac:dyDescent="0.25">
      <c r="A80" s="30">
        <v>73211</v>
      </c>
      <c r="B80" s="29" t="s">
        <v>186</v>
      </c>
      <c r="C80" s="28">
        <v>0</v>
      </c>
      <c r="D80" s="28">
        <v>299933059</v>
      </c>
      <c r="E80" s="28">
        <v>0</v>
      </c>
      <c r="F80" s="28">
        <v>0</v>
      </c>
      <c r="G80" s="28">
        <v>0</v>
      </c>
      <c r="H80" s="28">
        <v>0</v>
      </c>
      <c r="I80" s="28">
        <v>299933059</v>
      </c>
    </row>
    <row r="81" spans="1:9" ht="22.5" x14ac:dyDescent="0.25">
      <c r="A81" s="30">
        <v>73221</v>
      </c>
      <c r="B81" s="29" t="s">
        <v>185</v>
      </c>
      <c r="C81" s="28">
        <v>0</v>
      </c>
      <c r="D81" s="28">
        <v>915678078</v>
      </c>
      <c r="E81" s="28">
        <v>0</v>
      </c>
      <c r="F81" s="28">
        <v>0</v>
      </c>
      <c r="G81" s="28">
        <v>0</v>
      </c>
      <c r="H81" s="28">
        <v>0</v>
      </c>
      <c r="I81" s="28">
        <v>915678078</v>
      </c>
    </row>
    <row r="82" spans="1:9" ht="33.75" x14ac:dyDescent="0.25">
      <c r="A82" s="30">
        <v>73225</v>
      </c>
      <c r="B82" s="29" t="s">
        <v>184</v>
      </c>
      <c r="C82" s="28">
        <v>0</v>
      </c>
      <c r="D82" s="28">
        <v>31008215</v>
      </c>
      <c r="E82" s="28">
        <v>0</v>
      </c>
      <c r="F82" s="28">
        <v>0</v>
      </c>
      <c r="G82" s="28">
        <v>0</v>
      </c>
      <c r="H82" s="28">
        <v>0</v>
      </c>
      <c r="I82" s="28">
        <v>31008215</v>
      </c>
    </row>
    <row r="83" spans="1:9" ht="22.5" x14ac:dyDescent="0.25">
      <c r="A83" s="30">
        <v>73232</v>
      </c>
      <c r="B83" s="29" t="s">
        <v>183</v>
      </c>
      <c r="C83" s="28">
        <v>0</v>
      </c>
      <c r="D83" s="28">
        <v>80780975</v>
      </c>
      <c r="E83" s="28">
        <v>0</v>
      </c>
      <c r="F83" s="28">
        <v>0</v>
      </c>
      <c r="G83" s="28">
        <v>0</v>
      </c>
      <c r="H83" s="28">
        <v>0</v>
      </c>
      <c r="I83" s="28">
        <v>80780975</v>
      </c>
    </row>
    <row r="84" spans="1:9" ht="33.75" x14ac:dyDescent="0.25">
      <c r="A84" s="30">
        <v>73311</v>
      </c>
      <c r="B84" s="29" t="s">
        <v>182</v>
      </c>
      <c r="C84" s="28">
        <v>0</v>
      </c>
      <c r="D84" s="28">
        <v>1912472</v>
      </c>
      <c r="E84" s="28">
        <v>0</v>
      </c>
      <c r="F84" s="28">
        <v>0</v>
      </c>
      <c r="G84" s="28">
        <v>0</v>
      </c>
      <c r="H84" s="28">
        <v>0</v>
      </c>
      <c r="I84" s="28">
        <v>1912472</v>
      </c>
    </row>
    <row r="85" spans="1:9" ht="33.75" x14ac:dyDescent="0.25">
      <c r="A85" s="30">
        <v>7348</v>
      </c>
      <c r="B85" s="29" t="s">
        <v>181</v>
      </c>
      <c r="C85" s="28">
        <v>0</v>
      </c>
      <c r="D85" s="28">
        <v>3609872</v>
      </c>
      <c r="E85" s="28">
        <v>0</v>
      </c>
      <c r="F85" s="28">
        <v>0</v>
      </c>
      <c r="G85" s="28">
        <v>0</v>
      </c>
      <c r="H85" s="28">
        <v>0</v>
      </c>
      <c r="I85" s="28">
        <v>3609872</v>
      </c>
    </row>
    <row r="86" spans="1:9" ht="22.5" x14ac:dyDescent="0.25">
      <c r="A86" s="30">
        <v>73512</v>
      </c>
      <c r="B86" s="29" t="s">
        <v>180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8132751</v>
      </c>
      <c r="I86" s="28">
        <v>8132751</v>
      </c>
    </row>
    <row r="87" spans="1:9" x14ac:dyDescent="0.25">
      <c r="A87" s="30">
        <v>73521</v>
      </c>
      <c r="B87" s="29" t="s">
        <v>179</v>
      </c>
      <c r="C87" s="28">
        <v>65752963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65752963</v>
      </c>
    </row>
    <row r="88" spans="1:9" ht="22.5" x14ac:dyDescent="0.25">
      <c r="A88" s="30">
        <v>73531</v>
      </c>
      <c r="B88" s="29" t="s">
        <v>178</v>
      </c>
      <c r="C88" s="28">
        <v>0</v>
      </c>
      <c r="D88" s="28">
        <v>6672505</v>
      </c>
      <c r="E88" s="28">
        <v>0</v>
      </c>
      <c r="F88" s="28">
        <v>0</v>
      </c>
      <c r="G88" s="28">
        <v>0</v>
      </c>
      <c r="H88" s="28">
        <v>0</v>
      </c>
      <c r="I88" s="28">
        <v>6672505</v>
      </c>
    </row>
    <row r="89" spans="1:9" ht="33.75" x14ac:dyDescent="0.25">
      <c r="A89" s="30">
        <v>73532</v>
      </c>
      <c r="B89" s="29" t="s">
        <v>177</v>
      </c>
      <c r="C89" s="28">
        <v>6254000</v>
      </c>
      <c r="D89" s="28">
        <v>4845500</v>
      </c>
      <c r="E89" s="28">
        <v>0</v>
      </c>
      <c r="F89" s="28">
        <v>0</v>
      </c>
      <c r="G89" s="28">
        <v>0</v>
      </c>
      <c r="H89" s="28">
        <v>0</v>
      </c>
      <c r="I89" s="28">
        <v>11099500</v>
      </c>
    </row>
    <row r="90" spans="1:9" x14ac:dyDescent="0.25">
      <c r="A90" s="30">
        <v>73533</v>
      </c>
      <c r="B90" s="29" t="s">
        <v>176</v>
      </c>
      <c r="C90" s="28">
        <v>0</v>
      </c>
      <c r="D90" s="28">
        <v>59873759</v>
      </c>
      <c r="E90" s="28">
        <v>0</v>
      </c>
      <c r="F90" s="28">
        <v>0</v>
      </c>
      <c r="G90" s="28">
        <v>0</v>
      </c>
      <c r="H90" s="28">
        <v>0</v>
      </c>
      <c r="I90" s="28">
        <v>59873759</v>
      </c>
    </row>
    <row r="91" spans="1:9" ht="33.75" x14ac:dyDescent="0.25">
      <c r="A91" s="30">
        <v>7355</v>
      </c>
      <c r="B91" s="29" t="s">
        <v>175</v>
      </c>
      <c r="C91" s="28">
        <v>0</v>
      </c>
      <c r="D91" s="28">
        <v>7634839</v>
      </c>
      <c r="E91" s="28">
        <v>0</v>
      </c>
      <c r="F91" s="28">
        <v>0</v>
      </c>
      <c r="G91" s="28">
        <v>0</v>
      </c>
      <c r="H91" s="28">
        <v>0</v>
      </c>
      <c r="I91" s="28">
        <v>7634839</v>
      </c>
    </row>
    <row r="92" spans="1:9" ht="22.5" x14ac:dyDescent="0.25">
      <c r="A92" s="30">
        <v>73611</v>
      </c>
      <c r="B92" s="29" t="s">
        <v>174</v>
      </c>
      <c r="C92" s="28">
        <v>2013750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2013750</v>
      </c>
    </row>
    <row r="93" spans="1:9" ht="22.5" x14ac:dyDescent="0.25">
      <c r="A93" s="30">
        <v>7362</v>
      </c>
      <c r="B93" s="29" t="s">
        <v>173</v>
      </c>
      <c r="C93" s="28">
        <v>0</v>
      </c>
      <c r="D93" s="28">
        <v>2287000</v>
      </c>
      <c r="E93" s="28">
        <v>0</v>
      </c>
      <c r="F93" s="28">
        <v>0</v>
      </c>
      <c r="G93" s="28">
        <v>0</v>
      </c>
      <c r="H93" s="28">
        <v>0</v>
      </c>
      <c r="I93" s="28">
        <v>2287000</v>
      </c>
    </row>
    <row r="94" spans="1:9" ht="22.5" x14ac:dyDescent="0.25">
      <c r="A94" s="30">
        <v>7381</v>
      </c>
      <c r="B94" s="29" t="s">
        <v>172</v>
      </c>
      <c r="C94" s="28">
        <v>0</v>
      </c>
      <c r="D94" s="28">
        <v>446865094</v>
      </c>
      <c r="E94" s="28">
        <v>0</v>
      </c>
      <c r="F94" s="28">
        <v>0</v>
      </c>
      <c r="G94" s="28">
        <v>0</v>
      </c>
      <c r="H94" s="28">
        <v>0</v>
      </c>
      <c r="I94" s="28">
        <v>446865094</v>
      </c>
    </row>
    <row r="95" spans="1:9" ht="22.5" x14ac:dyDescent="0.25">
      <c r="A95" s="30">
        <v>7388</v>
      </c>
      <c r="B95" s="29" t="s">
        <v>83</v>
      </c>
      <c r="C95" s="28">
        <v>0</v>
      </c>
      <c r="D95" s="28">
        <v>279886</v>
      </c>
      <c r="E95" s="28">
        <v>0</v>
      </c>
      <c r="F95" s="28">
        <v>0</v>
      </c>
      <c r="G95" s="28">
        <v>0</v>
      </c>
      <c r="H95" s="28">
        <v>38941869</v>
      </c>
      <c r="I95" s="28">
        <v>39221755</v>
      </c>
    </row>
    <row r="96" spans="1:9" ht="22.5" x14ac:dyDescent="0.25">
      <c r="A96" s="30">
        <v>74718</v>
      </c>
      <c r="B96" s="29" t="s">
        <v>82</v>
      </c>
      <c r="C96" s="28">
        <v>17667693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17667693</v>
      </c>
    </row>
    <row r="97" spans="1:9" ht="22.5" x14ac:dyDescent="0.25">
      <c r="A97" s="30">
        <v>7488</v>
      </c>
      <c r="B97" s="29" t="s">
        <v>171</v>
      </c>
      <c r="C97" s="28">
        <v>0</v>
      </c>
      <c r="D97" s="28">
        <v>13351238</v>
      </c>
      <c r="E97" s="28">
        <v>0</v>
      </c>
      <c r="F97" s="28">
        <v>0</v>
      </c>
      <c r="G97" s="28">
        <v>0</v>
      </c>
      <c r="H97" s="28">
        <v>0</v>
      </c>
      <c r="I97" s="28">
        <v>13351238</v>
      </c>
    </row>
    <row r="98" spans="1:9" ht="45" x14ac:dyDescent="0.25">
      <c r="A98" s="30">
        <v>764</v>
      </c>
      <c r="B98" s="29" t="s">
        <v>170</v>
      </c>
      <c r="C98" s="28">
        <v>114975744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114975744</v>
      </c>
    </row>
    <row r="99" spans="1:9" ht="56.25" x14ac:dyDescent="0.25">
      <c r="A99" s="30">
        <v>773</v>
      </c>
      <c r="B99" s="29" t="s">
        <v>169</v>
      </c>
      <c r="C99" s="28">
        <v>0</v>
      </c>
      <c r="D99" s="28">
        <v>0</v>
      </c>
      <c r="E99" s="28">
        <v>10308632</v>
      </c>
      <c r="F99" s="28">
        <v>0</v>
      </c>
      <c r="G99" s="28">
        <v>0</v>
      </c>
      <c r="H99" s="28">
        <v>0</v>
      </c>
      <c r="I99" s="28">
        <v>10308632</v>
      </c>
    </row>
    <row r="100" spans="1:9" ht="22.5" x14ac:dyDescent="0.25">
      <c r="A100" s="30">
        <v>775</v>
      </c>
      <c r="B100" s="29" t="s">
        <v>168</v>
      </c>
      <c r="C100" s="28">
        <v>0</v>
      </c>
      <c r="D100" s="28">
        <v>1043955</v>
      </c>
      <c r="E100" s="28">
        <v>0</v>
      </c>
      <c r="F100" s="28">
        <v>0</v>
      </c>
      <c r="G100" s="28">
        <v>0</v>
      </c>
      <c r="H100" s="28">
        <v>0</v>
      </c>
      <c r="I100" s="28">
        <v>1043955</v>
      </c>
    </row>
    <row r="101" spans="1:9" ht="22.5" x14ac:dyDescent="0.25">
      <c r="A101" s="30">
        <v>7788</v>
      </c>
      <c r="B101" s="29" t="s">
        <v>167</v>
      </c>
      <c r="C101" s="28">
        <v>1204910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1204910</v>
      </c>
    </row>
    <row r="102" spans="1:9" ht="12.75" x14ac:dyDescent="0.25">
      <c r="A102" s="365" t="s">
        <v>26</v>
      </c>
      <c r="B102" s="366"/>
      <c r="C102" s="366"/>
      <c r="D102" s="366"/>
      <c r="E102" s="366"/>
      <c r="F102" s="366"/>
      <c r="G102" s="366"/>
      <c r="H102" s="366"/>
      <c r="I102" s="366"/>
    </row>
  </sheetData>
  <mergeCells count="7">
    <mergeCell ref="A102:I102"/>
    <mergeCell ref="A5:I5"/>
    <mergeCell ref="A70:B70"/>
    <mergeCell ref="A8:B8"/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61" pageOrder="overThenDown" orientation="landscape" useFirstPageNumber="1" r:id="rId1"/>
  <headerFooter>
    <oddFooter>&amp;CPage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workbookViewId="0">
      <selection activeCell="A5" sqref="A5:J5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9" ht="12.75" x14ac:dyDescent="0.25">
      <c r="A1" s="258" t="s">
        <v>81</v>
      </c>
      <c r="B1" s="244"/>
      <c r="C1" s="244"/>
      <c r="D1" s="244"/>
      <c r="E1" s="244"/>
      <c r="F1" s="244"/>
      <c r="G1" s="244"/>
      <c r="H1" s="244"/>
      <c r="I1" s="33" t="s">
        <v>80</v>
      </c>
    </row>
    <row r="2" spans="1:9" ht="12.75" x14ac:dyDescent="0.25">
      <c r="A2" s="252" t="s">
        <v>79</v>
      </c>
      <c r="B2" s="253"/>
      <c r="C2" s="253"/>
      <c r="D2" s="253"/>
      <c r="E2" s="253"/>
      <c r="F2" s="253"/>
      <c r="G2" s="253"/>
      <c r="H2" s="253"/>
      <c r="I2" s="32" t="s">
        <v>166</v>
      </c>
    </row>
    <row r="3" spans="1:9" ht="12.75" x14ac:dyDescent="0.25">
      <c r="A3" s="248" t="s">
        <v>77</v>
      </c>
      <c r="B3" s="249"/>
      <c r="C3" s="249"/>
      <c r="D3" s="249"/>
      <c r="E3" s="249"/>
      <c r="F3" s="249"/>
      <c r="G3" s="249"/>
      <c r="H3" s="249"/>
      <c r="I3" s="31"/>
    </row>
    <row r="5" spans="1:9" ht="12.75" x14ac:dyDescent="0.25">
      <c r="A5" s="361" t="s">
        <v>165</v>
      </c>
      <c r="B5" s="362"/>
      <c r="C5" s="362"/>
      <c r="D5" s="362"/>
      <c r="E5" s="362"/>
      <c r="F5" s="362"/>
      <c r="G5" s="362"/>
      <c r="H5" s="362"/>
      <c r="I5" s="362"/>
    </row>
    <row r="6" spans="1:9" ht="22.5" x14ac:dyDescent="0.25">
      <c r="A6" s="12" t="s">
        <v>75</v>
      </c>
      <c r="B6" s="12" t="s">
        <v>0</v>
      </c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8</v>
      </c>
      <c r="I6" s="12" t="s">
        <v>74</v>
      </c>
    </row>
    <row r="7" spans="1:9" ht="45" x14ac:dyDescent="0.25">
      <c r="A7" s="3" t="s">
        <v>73</v>
      </c>
      <c r="B7" s="3"/>
      <c r="C7" s="3" t="s">
        <v>72</v>
      </c>
      <c r="D7" s="3" t="s">
        <v>164</v>
      </c>
      <c r="E7" s="3" t="s">
        <v>163</v>
      </c>
      <c r="F7" s="3" t="s">
        <v>163</v>
      </c>
      <c r="G7" s="3" t="s">
        <v>162</v>
      </c>
      <c r="H7" s="3" t="s">
        <v>95</v>
      </c>
      <c r="I7" s="3" t="s">
        <v>62</v>
      </c>
    </row>
    <row r="8" spans="1:9" ht="12.75" x14ac:dyDescent="0.25">
      <c r="A8" s="367" t="s">
        <v>2</v>
      </c>
      <c r="B8" s="368"/>
      <c r="C8" s="28">
        <v>2053999</v>
      </c>
      <c r="D8" s="28">
        <v>26932626</v>
      </c>
      <c r="E8" s="28">
        <v>0</v>
      </c>
      <c r="F8" s="28">
        <v>0</v>
      </c>
      <c r="G8" s="28">
        <v>0</v>
      </c>
      <c r="H8" s="28">
        <v>0</v>
      </c>
      <c r="I8" s="28">
        <v>28986625</v>
      </c>
    </row>
    <row r="9" spans="1:9" x14ac:dyDescent="0.25">
      <c r="A9" s="30">
        <v>60611</v>
      </c>
      <c r="B9" s="29" t="s">
        <v>61</v>
      </c>
      <c r="C9" s="28">
        <v>0</v>
      </c>
      <c r="D9" s="28">
        <v>195706</v>
      </c>
      <c r="E9" s="28">
        <v>0</v>
      </c>
      <c r="F9" s="28">
        <v>0</v>
      </c>
      <c r="G9" s="28">
        <v>0</v>
      </c>
      <c r="H9" s="28">
        <v>0</v>
      </c>
      <c r="I9" s="28">
        <v>195706</v>
      </c>
    </row>
    <row r="10" spans="1:9" x14ac:dyDescent="0.25">
      <c r="A10" s="30">
        <v>60612</v>
      </c>
      <c r="B10" s="29" t="s">
        <v>60</v>
      </c>
      <c r="C10" s="28">
        <v>0</v>
      </c>
      <c r="D10" s="28">
        <v>985661</v>
      </c>
      <c r="E10" s="28">
        <v>0</v>
      </c>
      <c r="F10" s="28">
        <v>0</v>
      </c>
      <c r="G10" s="28">
        <v>0</v>
      </c>
      <c r="H10" s="28">
        <v>0</v>
      </c>
      <c r="I10" s="28">
        <v>985661</v>
      </c>
    </row>
    <row r="11" spans="1:9" x14ac:dyDescent="0.25">
      <c r="A11" s="30">
        <v>60622</v>
      </c>
      <c r="B11" s="29" t="s">
        <v>58</v>
      </c>
      <c r="C11" s="28">
        <v>0</v>
      </c>
      <c r="D11" s="28">
        <v>127500</v>
      </c>
      <c r="E11" s="28">
        <v>0</v>
      </c>
      <c r="F11" s="28">
        <v>0</v>
      </c>
      <c r="G11" s="28">
        <v>0</v>
      </c>
      <c r="H11" s="28">
        <v>0</v>
      </c>
      <c r="I11" s="28">
        <v>127500</v>
      </c>
    </row>
    <row r="12" spans="1:9" x14ac:dyDescent="0.25">
      <c r="A12" s="30">
        <v>60623</v>
      </c>
      <c r="B12" s="29" t="s">
        <v>110</v>
      </c>
      <c r="C12" s="28">
        <v>0</v>
      </c>
      <c r="D12" s="28">
        <v>2598984</v>
      </c>
      <c r="E12" s="28">
        <v>0</v>
      </c>
      <c r="F12" s="28">
        <v>0</v>
      </c>
      <c r="G12" s="28">
        <v>0</v>
      </c>
      <c r="H12" s="28">
        <v>0</v>
      </c>
      <c r="I12" s="28">
        <v>2598984</v>
      </c>
    </row>
    <row r="13" spans="1:9" ht="22.5" x14ac:dyDescent="0.25">
      <c r="A13" s="30">
        <v>60632</v>
      </c>
      <c r="B13" s="29" t="s">
        <v>56</v>
      </c>
      <c r="C13" s="28">
        <v>124127</v>
      </c>
      <c r="D13" s="28">
        <v>72180</v>
      </c>
      <c r="E13" s="28">
        <v>0</v>
      </c>
      <c r="F13" s="28">
        <v>0</v>
      </c>
      <c r="G13" s="28">
        <v>0</v>
      </c>
      <c r="H13" s="28">
        <v>0</v>
      </c>
      <c r="I13" s="28">
        <v>196307</v>
      </c>
    </row>
    <row r="14" spans="1:9" ht="22.5" x14ac:dyDescent="0.25">
      <c r="A14" s="30">
        <v>60636</v>
      </c>
      <c r="B14" s="29" t="s">
        <v>55</v>
      </c>
      <c r="C14" s="28">
        <v>0</v>
      </c>
      <c r="D14" s="28">
        <v>242898</v>
      </c>
      <c r="E14" s="28">
        <v>0</v>
      </c>
      <c r="F14" s="28">
        <v>0</v>
      </c>
      <c r="G14" s="28">
        <v>0</v>
      </c>
      <c r="H14" s="28">
        <v>0</v>
      </c>
      <c r="I14" s="28">
        <v>242898</v>
      </c>
    </row>
    <row r="15" spans="1:9" ht="22.5" x14ac:dyDescent="0.25">
      <c r="A15" s="30">
        <v>6064</v>
      </c>
      <c r="B15" s="29" t="s">
        <v>54</v>
      </c>
      <c r="C15" s="28">
        <v>0</v>
      </c>
      <c r="D15" s="28">
        <v>30000</v>
      </c>
      <c r="E15" s="28">
        <v>0</v>
      </c>
      <c r="F15" s="28">
        <v>0</v>
      </c>
      <c r="G15" s="28">
        <v>0</v>
      </c>
      <c r="H15" s="28">
        <v>0</v>
      </c>
      <c r="I15" s="28">
        <v>30000</v>
      </c>
    </row>
    <row r="16" spans="1:9" x14ac:dyDescent="0.25">
      <c r="A16" s="30">
        <v>6135</v>
      </c>
      <c r="B16" s="29" t="s">
        <v>50</v>
      </c>
      <c r="C16" s="28">
        <v>1077302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1077302</v>
      </c>
    </row>
    <row r="17" spans="1:9" x14ac:dyDescent="0.25">
      <c r="A17" s="30">
        <v>61522</v>
      </c>
      <c r="B17" s="29" t="s">
        <v>48</v>
      </c>
      <c r="C17" s="28">
        <v>0</v>
      </c>
      <c r="D17" s="28">
        <v>48000</v>
      </c>
      <c r="E17" s="28">
        <v>0</v>
      </c>
      <c r="F17" s="28">
        <v>0</v>
      </c>
      <c r="G17" s="28">
        <v>0</v>
      </c>
      <c r="H17" s="28">
        <v>0</v>
      </c>
      <c r="I17" s="28">
        <v>48000</v>
      </c>
    </row>
    <row r="18" spans="1:9" x14ac:dyDescent="0.25">
      <c r="A18" s="30">
        <v>61558</v>
      </c>
      <c r="B18" s="29" t="s">
        <v>44</v>
      </c>
      <c r="C18" s="28">
        <v>0</v>
      </c>
      <c r="D18" s="28">
        <v>95950</v>
      </c>
      <c r="E18" s="28">
        <v>0</v>
      </c>
      <c r="F18" s="28">
        <v>0</v>
      </c>
      <c r="G18" s="28">
        <v>0</v>
      </c>
      <c r="H18" s="28">
        <v>0</v>
      </c>
      <c r="I18" s="28">
        <v>95950</v>
      </c>
    </row>
    <row r="19" spans="1:9" ht="22.5" x14ac:dyDescent="0.25">
      <c r="A19" s="30">
        <v>6161</v>
      </c>
      <c r="B19" s="29" t="s">
        <v>92</v>
      </c>
      <c r="C19" s="28">
        <v>0</v>
      </c>
      <c r="D19" s="28">
        <v>87950</v>
      </c>
      <c r="E19" s="28">
        <v>0</v>
      </c>
      <c r="F19" s="28">
        <v>0</v>
      </c>
      <c r="G19" s="28">
        <v>0</v>
      </c>
      <c r="H19" s="28">
        <v>0</v>
      </c>
      <c r="I19" s="28">
        <v>87950</v>
      </c>
    </row>
    <row r="20" spans="1:9" x14ac:dyDescent="0.25">
      <c r="A20" s="30">
        <v>6232</v>
      </c>
      <c r="B20" s="29" t="s">
        <v>40</v>
      </c>
      <c r="C20" s="28">
        <v>0</v>
      </c>
      <c r="D20" s="28">
        <v>120000</v>
      </c>
      <c r="E20" s="28">
        <v>0</v>
      </c>
      <c r="F20" s="28">
        <v>0</v>
      </c>
      <c r="G20" s="28">
        <v>0</v>
      </c>
      <c r="H20" s="28">
        <v>0</v>
      </c>
      <c r="I20" s="28">
        <v>120000</v>
      </c>
    </row>
    <row r="21" spans="1:9" x14ac:dyDescent="0.25">
      <c r="A21" s="30">
        <v>6241</v>
      </c>
      <c r="B21" s="29" t="s">
        <v>38</v>
      </c>
      <c r="C21" s="28">
        <v>116905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116905</v>
      </c>
    </row>
    <row r="22" spans="1:9" ht="33.75" x14ac:dyDescent="0.25">
      <c r="A22" s="30">
        <v>6245</v>
      </c>
      <c r="B22" s="29" t="s">
        <v>37</v>
      </c>
      <c r="C22" s="28">
        <v>735665</v>
      </c>
      <c r="D22" s="28">
        <v>110200</v>
      </c>
      <c r="E22" s="28">
        <v>0</v>
      </c>
      <c r="F22" s="28">
        <v>0</v>
      </c>
      <c r="G22" s="28">
        <v>0</v>
      </c>
      <c r="H22" s="28">
        <v>0</v>
      </c>
      <c r="I22" s="28">
        <v>845865</v>
      </c>
    </row>
    <row r="23" spans="1:9" ht="22.5" x14ac:dyDescent="0.25">
      <c r="A23" s="30">
        <v>6262</v>
      </c>
      <c r="B23" s="29" t="s">
        <v>34</v>
      </c>
      <c r="C23" s="28">
        <v>0</v>
      </c>
      <c r="D23" s="28">
        <v>233525</v>
      </c>
      <c r="E23" s="28">
        <v>0</v>
      </c>
      <c r="F23" s="28">
        <v>0</v>
      </c>
      <c r="G23" s="28">
        <v>0</v>
      </c>
      <c r="H23" s="28">
        <v>0</v>
      </c>
      <c r="I23" s="28">
        <v>233525</v>
      </c>
    </row>
    <row r="24" spans="1:9" ht="22.5" x14ac:dyDescent="0.25">
      <c r="A24" s="30">
        <v>64111</v>
      </c>
      <c r="B24" s="29" t="s">
        <v>33</v>
      </c>
      <c r="C24" s="28">
        <v>0</v>
      </c>
      <c r="D24" s="28">
        <v>18599045</v>
      </c>
      <c r="E24" s="28">
        <v>0</v>
      </c>
      <c r="F24" s="28">
        <v>0</v>
      </c>
      <c r="G24" s="28">
        <v>0</v>
      </c>
      <c r="H24" s="28">
        <v>0</v>
      </c>
      <c r="I24" s="28">
        <v>18599045</v>
      </c>
    </row>
    <row r="25" spans="1:9" ht="22.5" x14ac:dyDescent="0.25">
      <c r="A25" s="30">
        <v>6458</v>
      </c>
      <c r="B25" s="29" t="s">
        <v>32</v>
      </c>
      <c r="C25" s="28">
        <v>0</v>
      </c>
      <c r="D25" s="28">
        <v>3385027</v>
      </c>
      <c r="E25" s="28">
        <v>0</v>
      </c>
      <c r="F25" s="28">
        <v>0</v>
      </c>
      <c r="G25" s="28">
        <v>0</v>
      </c>
      <c r="H25" s="28">
        <v>0</v>
      </c>
      <c r="I25" s="28">
        <v>3385027</v>
      </c>
    </row>
    <row r="26" spans="1:9" ht="12.75" x14ac:dyDescent="0.25">
      <c r="A26" s="367" t="s">
        <v>1</v>
      </c>
      <c r="B26" s="368"/>
      <c r="C26" s="28">
        <v>0</v>
      </c>
      <c r="D26" s="28">
        <v>24152745</v>
      </c>
      <c r="E26" s="28">
        <v>0</v>
      </c>
      <c r="F26" s="28">
        <v>0</v>
      </c>
      <c r="G26" s="28">
        <v>0</v>
      </c>
      <c r="H26" s="28">
        <v>0</v>
      </c>
      <c r="I26" s="28">
        <v>24152745</v>
      </c>
    </row>
    <row r="27" spans="1:9" ht="22.5" x14ac:dyDescent="0.25">
      <c r="A27" s="30">
        <v>74718</v>
      </c>
      <c r="B27" s="29" t="s">
        <v>82</v>
      </c>
      <c r="C27" s="28">
        <v>0</v>
      </c>
      <c r="D27" s="28">
        <v>24152745</v>
      </c>
      <c r="E27" s="28">
        <v>0</v>
      </c>
      <c r="F27" s="28">
        <v>0</v>
      </c>
      <c r="G27" s="28">
        <v>0</v>
      </c>
      <c r="H27" s="28">
        <v>0</v>
      </c>
      <c r="I27" s="28">
        <v>24152745</v>
      </c>
    </row>
    <row r="28" spans="1:9" ht="12.75" x14ac:dyDescent="0.25">
      <c r="A28" s="365" t="s">
        <v>26</v>
      </c>
      <c r="B28" s="366"/>
      <c r="C28" s="366"/>
      <c r="D28" s="366"/>
      <c r="E28" s="366"/>
      <c r="F28" s="366"/>
      <c r="G28" s="366"/>
      <c r="H28" s="366"/>
      <c r="I28" s="366"/>
    </row>
  </sheetData>
  <mergeCells count="7">
    <mergeCell ref="A28:I28"/>
    <mergeCell ref="A5:I5"/>
    <mergeCell ref="A26:B26"/>
    <mergeCell ref="A8:B8"/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66" pageOrder="overThenDown" orientation="landscape" useFirstPageNumber="1" r:id="rId1"/>
  <headerFooter>
    <oddFooter>&amp;CPage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workbookViewId="0">
      <selection activeCell="A5" sqref="A5:P5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81</v>
      </c>
      <c r="B1" s="244"/>
      <c r="C1" s="244"/>
      <c r="D1" s="244"/>
      <c r="E1" s="244"/>
      <c r="F1" s="244"/>
      <c r="G1" s="244"/>
      <c r="H1" s="244"/>
      <c r="I1" s="33" t="s">
        <v>80</v>
      </c>
      <c r="J1" s="359" t="s">
        <v>81</v>
      </c>
      <c r="K1" s="244"/>
      <c r="L1" s="244"/>
      <c r="M1" s="244"/>
      <c r="N1" s="244"/>
      <c r="O1" s="244"/>
      <c r="P1" s="33" t="s">
        <v>80</v>
      </c>
    </row>
    <row r="2" spans="1:16" ht="12.75" x14ac:dyDescent="0.25">
      <c r="A2" s="252" t="s">
        <v>79</v>
      </c>
      <c r="B2" s="253"/>
      <c r="C2" s="253"/>
      <c r="D2" s="253"/>
      <c r="E2" s="253"/>
      <c r="F2" s="253"/>
      <c r="G2" s="253"/>
      <c r="H2" s="253"/>
      <c r="I2" s="32" t="s">
        <v>161</v>
      </c>
      <c r="J2" s="369" t="s">
        <v>79</v>
      </c>
      <c r="K2" s="253"/>
      <c r="L2" s="253"/>
      <c r="M2" s="253"/>
      <c r="N2" s="253"/>
      <c r="O2" s="253"/>
      <c r="P2" s="32" t="s">
        <v>161</v>
      </c>
    </row>
    <row r="3" spans="1:16" ht="12.75" x14ac:dyDescent="0.25">
      <c r="A3" s="248" t="s">
        <v>77</v>
      </c>
      <c r="B3" s="249"/>
      <c r="C3" s="249"/>
      <c r="D3" s="249"/>
      <c r="E3" s="249"/>
      <c r="F3" s="249"/>
      <c r="G3" s="249"/>
      <c r="H3" s="249"/>
      <c r="I3" s="31"/>
      <c r="J3" s="370" t="s">
        <v>77</v>
      </c>
      <c r="K3" s="249"/>
      <c r="L3" s="249"/>
      <c r="M3" s="249"/>
      <c r="N3" s="249"/>
      <c r="O3" s="249"/>
      <c r="P3" s="31"/>
    </row>
    <row r="5" spans="1:16" ht="12.75" x14ac:dyDescent="0.25">
      <c r="A5" s="361" t="s">
        <v>160</v>
      </c>
      <c r="B5" s="362"/>
      <c r="C5" s="362"/>
      <c r="D5" s="362"/>
      <c r="E5" s="362"/>
      <c r="F5" s="362"/>
      <c r="G5" s="362"/>
      <c r="H5" s="362"/>
      <c r="I5" s="362"/>
      <c r="J5" s="306" t="s">
        <v>160</v>
      </c>
      <c r="K5" s="275"/>
      <c r="L5" s="275"/>
      <c r="M5" s="275"/>
      <c r="N5" s="275"/>
      <c r="O5" s="275"/>
      <c r="P5" s="275"/>
    </row>
    <row r="6" spans="1:16" ht="22.5" x14ac:dyDescent="0.25">
      <c r="A6" s="12" t="s">
        <v>75</v>
      </c>
      <c r="B6" s="12" t="s">
        <v>0</v>
      </c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7</v>
      </c>
      <c r="I6" s="12">
        <v>8</v>
      </c>
      <c r="J6" s="12" t="s">
        <v>74</v>
      </c>
    </row>
    <row r="7" spans="1:16" ht="45" x14ac:dyDescent="0.25">
      <c r="A7" s="3" t="s">
        <v>73</v>
      </c>
      <c r="B7" s="3"/>
      <c r="C7" s="3" t="s">
        <v>72</v>
      </c>
      <c r="D7" s="3" t="s">
        <v>159</v>
      </c>
      <c r="E7" s="3" t="s">
        <v>158</v>
      </c>
      <c r="F7" s="3" t="s">
        <v>157</v>
      </c>
      <c r="G7" s="3" t="s">
        <v>156</v>
      </c>
      <c r="H7" s="3" t="s">
        <v>63</v>
      </c>
      <c r="I7" s="3" t="s">
        <v>95</v>
      </c>
      <c r="J7" s="3" t="s">
        <v>62</v>
      </c>
    </row>
    <row r="8" spans="1:16" ht="12.75" x14ac:dyDescent="0.25">
      <c r="A8" s="367" t="s">
        <v>2</v>
      </c>
      <c r="B8" s="368"/>
      <c r="C8" s="28">
        <v>71224553</v>
      </c>
      <c r="D8" s="28">
        <v>0</v>
      </c>
      <c r="E8" s="28">
        <v>158030964</v>
      </c>
      <c r="F8" s="28">
        <v>13937572</v>
      </c>
      <c r="G8" s="28">
        <v>0</v>
      </c>
      <c r="H8" s="28">
        <v>0</v>
      </c>
      <c r="I8" s="28">
        <v>125472038</v>
      </c>
      <c r="J8" s="28">
        <v>368665127</v>
      </c>
    </row>
    <row r="9" spans="1:16" x14ac:dyDescent="0.25">
      <c r="A9" s="30">
        <v>60611</v>
      </c>
      <c r="B9" s="29" t="s">
        <v>61</v>
      </c>
      <c r="C9" s="28">
        <v>14361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14361</v>
      </c>
    </row>
    <row r="10" spans="1:16" x14ac:dyDescent="0.25">
      <c r="A10" s="30">
        <v>60612</v>
      </c>
      <c r="B10" s="29" t="s">
        <v>60</v>
      </c>
      <c r="C10" s="28">
        <v>1006583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1006583</v>
      </c>
    </row>
    <row r="11" spans="1:16" x14ac:dyDescent="0.25">
      <c r="A11" s="30">
        <v>60618</v>
      </c>
      <c r="B11" s="29" t="s">
        <v>59</v>
      </c>
      <c r="C11" s="28">
        <v>363980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363980</v>
      </c>
    </row>
    <row r="12" spans="1:16" x14ac:dyDescent="0.25">
      <c r="A12" s="30">
        <v>60622</v>
      </c>
      <c r="B12" s="29" t="s">
        <v>58</v>
      </c>
      <c r="C12" s="28">
        <v>260000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260000</v>
      </c>
    </row>
    <row r="13" spans="1:16" x14ac:dyDescent="0.25">
      <c r="A13" s="30">
        <v>60631</v>
      </c>
      <c r="B13" s="29" t="s">
        <v>57</v>
      </c>
      <c r="C13" s="28">
        <v>25375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25375</v>
      </c>
    </row>
    <row r="14" spans="1:16" ht="22.5" x14ac:dyDescent="0.25">
      <c r="A14" s="30">
        <v>60632</v>
      </c>
      <c r="B14" s="29" t="s">
        <v>56</v>
      </c>
      <c r="C14" s="28">
        <v>76830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76830</v>
      </c>
    </row>
    <row r="15" spans="1:16" ht="22.5" x14ac:dyDescent="0.25">
      <c r="A15" s="30">
        <v>6064</v>
      </c>
      <c r="B15" s="29" t="s">
        <v>54</v>
      </c>
      <c r="C15" s="28">
        <v>291570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291570</v>
      </c>
    </row>
    <row r="16" spans="1:16" x14ac:dyDescent="0.25">
      <c r="A16" s="30">
        <v>6135</v>
      </c>
      <c r="B16" s="29" t="s">
        <v>50</v>
      </c>
      <c r="C16" s="28">
        <v>8000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8000</v>
      </c>
    </row>
    <row r="17" spans="1:10" x14ac:dyDescent="0.25">
      <c r="A17" s="30">
        <v>61522</v>
      </c>
      <c r="B17" s="29" t="s">
        <v>48</v>
      </c>
      <c r="C17" s="28">
        <v>14960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14960</v>
      </c>
    </row>
    <row r="18" spans="1:10" x14ac:dyDescent="0.25">
      <c r="A18" s="30">
        <v>61551</v>
      </c>
      <c r="B18" s="29" t="s">
        <v>46</v>
      </c>
      <c r="C18" s="28">
        <v>82546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82546</v>
      </c>
    </row>
    <row r="19" spans="1:10" x14ac:dyDescent="0.25">
      <c r="A19" s="30">
        <v>61558</v>
      </c>
      <c r="B19" s="29" t="s">
        <v>44</v>
      </c>
      <c r="C19" s="28">
        <v>72000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72000</v>
      </c>
    </row>
    <row r="20" spans="1:10" ht="33.75" x14ac:dyDescent="0.25">
      <c r="A20" s="30">
        <v>6245</v>
      </c>
      <c r="B20" s="29" t="s">
        <v>37</v>
      </c>
      <c r="C20" s="28">
        <v>41966406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117411168</v>
      </c>
      <c r="J20" s="28">
        <v>159377574</v>
      </c>
    </row>
    <row r="21" spans="1:10" x14ac:dyDescent="0.25">
      <c r="A21" s="30">
        <v>6248</v>
      </c>
      <c r="B21" s="29" t="s">
        <v>108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89400</v>
      </c>
      <c r="J21" s="28">
        <v>89400</v>
      </c>
    </row>
    <row r="22" spans="1:10" ht="22.5" x14ac:dyDescent="0.25">
      <c r="A22" s="30">
        <v>6251</v>
      </c>
      <c r="B22" s="29" t="s">
        <v>36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122929</v>
      </c>
      <c r="J22" s="28">
        <v>122929</v>
      </c>
    </row>
    <row r="23" spans="1:10" ht="22.5" x14ac:dyDescent="0.25">
      <c r="A23" s="30">
        <v>6262</v>
      </c>
      <c r="B23" s="29" t="s">
        <v>34</v>
      </c>
      <c r="C23" s="28">
        <v>781720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781720</v>
      </c>
    </row>
    <row r="24" spans="1:10" ht="22.5" x14ac:dyDescent="0.25">
      <c r="A24" s="30">
        <v>64111</v>
      </c>
      <c r="B24" s="29" t="s">
        <v>33</v>
      </c>
      <c r="C24" s="28">
        <v>22398040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22398040</v>
      </c>
    </row>
    <row r="25" spans="1:10" ht="22.5" x14ac:dyDescent="0.25">
      <c r="A25" s="30">
        <v>6458</v>
      </c>
      <c r="B25" s="29" t="s">
        <v>32</v>
      </c>
      <c r="C25" s="28">
        <v>3862182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3862182</v>
      </c>
    </row>
    <row r="26" spans="1:10" x14ac:dyDescent="0.25">
      <c r="A26" s="30">
        <v>6513</v>
      </c>
      <c r="B26" s="29" t="s">
        <v>130</v>
      </c>
      <c r="C26" s="28">
        <v>0</v>
      </c>
      <c r="D26" s="28">
        <v>0</v>
      </c>
      <c r="E26" s="28">
        <v>12143874</v>
      </c>
      <c r="F26" s="28">
        <v>13937572</v>
      </c>
      <c r="G26" s="28">
        <v>0</v>
      </c>
      <c r="H26" s="28">
        <v>0</v>
      </c>
      <c r="I26" s="28">
        <v>0</v>
      </c>
      <c r="J26" s="28">
        <v>26081446</v>
      </c>
    </row>
    <row r="27" spans="1:10" ht="33.75" x14ac:dyDescent="0.25">
      <c r="A27" s="30">
        <v>6518</v>
      </c>
      <c r="B27" s="29" t="s">
        <v>31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1616000</v>
      </c>
      <c r="J27" s="28">
        <v>1616000</v>
      </c>
    </row>
    <row r="28" spans="1:10" x14ac:dyDescent="0.25">
      <c r="A28" s="30">
        <v>65221</v>
      </c>
      <c r="B28" s="29" t="s">
        <v>155</v>
      </c>
      <c r="C28" s="28">
        <v>0</v>
      </c>
      <c r="D28" s="28">
        <v>0</v>
      </c>
      <c r="E28" s="28">
        <v>880000</v>
      </c>
      <c r="F28" s="28">
        <v>0</v>
      </c>
      <c r="G28" s="28">
        <v>0</v>
      </c>
      <c r="H28" s="28">
        <v>0</v>
      </c>
      <c r="I28" s="28">
        <v>0</v>
      </c>
      <c r="J28" s="28">
        <v>880000</v>
      </c>
    </row>
    <row r="29" spans="1:10" ht="33.75" x14ac:dyDescent="0.25">
      <c r="A29" s="30">
        <v>652228</v>
      </c>
      <c r="B29" s="29" t="s">
        <v>154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1250770</v>
      </c>
      <c r="J29" s="28">
        <v>1250770</v>
      </c>
    </row>
    <row r="30" spans="1:10" x14ac:dyDescent="0.25">
      <c r="A30" s="30">
        <v>6568</v>
      </c>
      <c r="B30" s="29" t="s">
        <v>30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4481771</v>
      </c>
      <c r="J30" s="28">
        <v>4481771</v>
      </c>
    </row>
    <row r="31" spans="1:10" x14ac:dyDescent="0.25">
      <c r="A31" s="30">
        <v>65737</v>
      </c>
      <c r="B31" s="29" t="s">
        <v>153</v>
      </c>
      <c r="C31" s="28">
        <v>0</v>
      </c>
      <c r="D31" s="28">
        <v>0</v>
      </c>
      <c r="E31" s="28">
        <v>8400000</v>
      </c>
      <c r="F31" s="28">
        <v>0</v>
      </c>
      <c r="G31" s="28">
        <v>0</v>
      </c>
      <c r="H31" s="28">
        <v>0</v>
      </c>
      <c r="I31" s="28">
        <v>500000</v>
      </c>
      <c r="J31" s="28">
        <v>8900000</v>
      </c>
    </row>
    <row r="32" spans="1:10" ht="33.75" x14ac:dyDescent="0.25">
      <c r="A32" s="30">
        <v>65881</v>
      </c>
      <c r="B32" s="29" t="s">
        <v>152</v>
      </c>
      <c r="C32" s="28">
        <v>0</v>
      </c>
      <c r="D32" s="28">
        <v>0</v>
      </c>
      <c r="E32" s="28">
        <v>136607090</v>
      </c>
      <c r="F32" s="28">
        <v>0</v>
      </c>
      <c r="G32" s="28">
        <v>0</v>
      </c>
      <c r="H32" s="28">
        <v>0</v>
      </c>
      <c r="I32" s="28">
        <v>0</v>
      </c>
      <c r="J32" s="28">
        <v>136607090</v>
      </c>
    </row>
    <row r="33" spans="1:10" ht="12.75" x14ac:dyDescent="0.25">
      <c r="A33" s="367" t="s">
        <v>1</v>
      </c>
      <c r="B33" s="368"/>
      <c r="C33" s="28">
        <v>52505967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52505967</v>
      </c>
    </row>
    <row r="34" spans="1:10" x14ac:dyDescent="0.25">
      <c r="A34" s="30">
        <v>74712</v>
      </c>
      <c r="B34" s="29" t="s">
        <v>27</v>
      </c>
      <c r="C34" s="28">
        <v>52505967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52505967</v>
      </c>
    </row>
    <row r="35" spans="1:10" ht="12.75" x14ac:dyDescent="0.25">
      <c r="A35" s="365" t="s">
        <v>26</v>
      </c>
      <c r="B35" s="366"/>
      <c r="C35" s="366"/>
      <c r="D35" s="366"/>
      <c r="E35" s="366"/>
      <c r="F35" s="366"/>
      <c r="G35" s="366"/>
      <c r="H35" s="366"/>
      <c r="I35" s="366"/>
    </row>
  </sheetData>
  <mergeCells count="11">
    <mergeCell ref="A35:I35"/>
    <mergeCell ref="A5:I5"/>
    <mergeCell ref="A33:B33"/>
    <mergeCell ref="A8:B8"/>
    <mergeCell ref="J1:O1"/>
    <mergeCell ref="J2:O2"/>
    <mergeCell ref="J3:O3"/>
    <mergeCell ref="J5:P5"/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67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showGridLines="0" workbookViewId="0">
      <selection activeCell="A5" sqref="A5:P5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81</v>
      </c>
      <c r="B1" s="244"/>
      <c r="C1" s="244"/>
      <c r="D1" s="244"/>
      <c r="E1" s="244"/>
      <c r="F1" s="244"/>
      <c r="G1" s="244"/>
      <c r="H1" s="244"/>
      <c r="I1" s="33" t="s">
        <v>80</v>
      </c>
      <c r="J1" s="359" t="s">
        <v>81</v>
      </c>
      <c r="K1" s="244"/>
      <c r="L1" s="244"/>
      <c r="M1" s="244"/>
      <c r="N1" s="244"/>
      <c r="O1" s="244"/>
      <c r="P1" s="33" t="s">
        <v>80</v>
      </c>
    </row>
    <row r="2" spans="1:16" ht="12.75" x14ac:dyDescent="0.25">
      <c r="A2" s="252" t="s">
        <v>79</v>
      </c>
      <c r="B2" s="253"/>
      <c r="C2" s="253"/>
      <c r="D2" s="253"/>
      <c r="E2" s="253"/>
      <c r="F2" s="253"/>
      <c r="G2" s="253"/>
      <c r="H2" s="253"/>
      <c r="I2" s="32" t="s">
        <v>151</v>
      </c>
      <c r="J2" s="369" t="s">
        <v>79</v>
      </c>
      <c r="K2" s="253"/>
      <c r="L2" s="253"/>
      <c r="M2" s="253"/>
      <c r="N2" s="253"/>
      <c r="O2" s="253"/>
      <c r="P2" s="32" t="s">
        <v>151</v>
      </c>
    </row>
    <row r="3" spans="1:16" ht="12.75" x14ac:dyDescent="0.25">
      <c r="A3" s="248" t="s">
        <v>77</v>
      </c>
      <c r="B3" s="249"/>
      <c r="C3" s="249"/>
      <c r="D3" s="249"/>
      <c r="E3" s="249"/>
      <c r="F3" s="249"/>
      <c r="G3" s="249"/>
      <c r="H3" s="249"/>
      <c r="I3" s="31"/>
      <c r="J3" s="370" t="s">
        <v>77</v>
      </c>
      <c r="K3" s="249"/>
      <c r="L3" s="249"/>
      <c r="M3" s="249"/>
      <c r="N3" s="249"/>
      <c r="O3" s="249"/>
      <c r="P3" s="31"/>
    </row>
    <row r="5" spans="1:16" ht="12.75" x14ac:dyDescent="0.25">
      <c r="A5" s="361" t="s">
        <v>150</v>
      </c>
      <c r="B5" s="362"/>
      <c r="C5" s="362"/>
      <c r="D5" s="362"/>
      <c r="E5" s="362"/>
      <c r="F5" s="362"/>
      <c r="G5" s="362"/>
      <c r="H5" s="362"/>
      <c r="I5" s="362"/>
      <c r="J5" s="306" t="s">
        <v>150</v>
      </c>
      <c r="K5" s="275"/>
      <c r="L5" s="275"/>
      <c r="M5" s="275"/>
      <c r="N5" s="275"/>
      <c r="O5" s="275"/>
      <c r="P5" s="275"/>
    </row>
    <row r="6" spans="1:16" ht="22.5" x14ac:dyDescent="0.25">
      <c r="A6" s="12" t="s">
        <v>75</v>
      </c>
      <c r="B6" s="12" t="s">
        <v>0</v>
      </c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8</v>
      </c>
      <c r="J6" s="12" t="s">
        <v>74</v>
      </c>
    </row>
    <row r="7" spans="1:16" ht="45" x14ac:dyDescent="0.25">
      <c r="A7" s="3" t="s">
        <v>73</v>
      </c>
      <c r="B7" s="3"/>
      <c r="C7" s="3" t="s">
        <v>72</v>
      </c>
      <c r="D7" s="3" t="s">
        <v>149</v>
      </c>
      <c r="E7" s="3" t="s">
        <v>148</v>
      </c>
      <c r="F7" s="3" t="s">
        <v>147</v>
      </c>
      <c r="G7" s="3" t="s">
        <v>146</v>
      </c>
      <c r="H7" s="3" t="s">
        <v>63</v>
      </c>
      <c r="I7" s="3" t="s">
        <v>95</v>
      </c>
      <c r="J7" s="3" t="s">
        <v>62</v>
      </c>
    </row>
    <row r="8" spans="1:16" ht="12.75" x14ac:dyDescent="0.25">
      <c r="A8" s="367" t="s">
        <v>2</v>
      </c>
      <c r="B8" s="368"/>
      <c r="C8" s="28">
        <v>0</v>
      </c>
      <c r="D8" s="28">
        <v>70706808</v>
      </c>
      <c r="E8" s="28">
        <v>150028134</v>
      </c>
      <c r="F8" s="28">
        <v>4300000</v>
      </c>
      <c r="G8" s="28">
        <v>0</v>
      </c>
      <c r="H8" s="28">
        <v>0</v>
      </c>
      <c r="I8" s="28">
        <v>0</v>
      </c>
      <c r="J8" s="28">
        <v>225034942</v>
      </c>
    </row>
    <row r="9" spans="1:16" x14ac:dyDescent="0.25">
      <c r="A9" s="30">
        <v>60611</v>
      </c>
      <c r="B9" s="29" t="s">
        <v>61</v>
      </c>
      <c r="C9" s="28">
        <v>0</v>
      </c>
      <c r="D9" s="28">
        <v>14587</v>
      </c>
      <c r="E9" s="28">
        <v>322857</v>
      </c>
      <c r="F9" s="28">
        <v>0</v>
      </c>
      <c r="G9" s="28">
        <v>0</v>
      </c>
      <c r="H9" s="28">
        <v>0</v>
      </c>
      <c r="I9" s="28">
        <v>0</v>
      </c>
      <c r="J9" s="28">
        <v>337444</v>
      </c>
    </row>
    <row r="10" spans="1:16" x14ac:dyDescent="0.25">
      <c r="A10" s="30">
        <v>60612</v>
      </c>
      <c r="B10" s="29" t="s">
        <v>60</v>
      </c>
      <c r="C10" s="28">
        <v>0</v>
      </c>
      <c r="D10" s="28">
        <v>1554594</v>
      </c>
      <c r="E10" s="28">
        <v>6178925</v>
      </c>
      <c r="F10" s="28">
        <v>0</v>
      </c>
      <c r="G10" s="28">
        <v>0</v>
      </c>
      <c r="H10" s="28">
        <v>0</v>
      </c>
      <c r="I10" s="28">
        <v>0</v>
      </c>
      <c r="J10" s="28">
        <v>7733519</v>
      </c>
    </row>
    <row r="11" spans="1:16" x14ac:dyDescent="0.25">
      <c r="A11" s="30">
        <v>60618</v>
      </c>
      <c r="B11" s="29" t="s">
        <v>59</v>
      </c>
      <c r="C11" s="28">
        <v>0</v>
      </c>
      <c r="D11" s="28">
        <v>297703</v>
      </c>
      <c r="E11" s="28">
        <v>188065</v>
      </c>
      <c r="F11" s="28">
        <v>0</v>
      </c>
      <c r="G11" s="28">
        <v>0</v>
      </c>
      <c r="H11" s="28">
        <v>0</v>
      </c>
      <c r="I11" s="28">
        <v>0</v>
      </c>
      <c r="J11" s="28">
        <v>485768</v>
      </c>
    </row>
    <row r="12" spans="1:16" x14ac:dyDescent="0.25">
      <c r="A12" s="30">
        <v>60622</v>
      </c>
      <c r="B12" s="29" t="s">
        <v>58</v>
      </c>
      <c r="C12" s="28">
        <v>0</v>
      </c>
      <c r="D12" s="28">
        <v>961125</v>
      </c>
      <c r="E12" s="28">
        <v>1436836</v>
      </c>
      <c r="F12" s="28">
        <v>0</v>
      </c>
      <c r="G12" s="28">
        <v>0</v>
      </c>
      <c r="H12" s="28">
        <v>0</v>
      </c>
      <c r="I12" s="28">
        <v>0</v>
      </c>
      <c r="J12" s="28">
        <v>2397961</v>
      </c>
    </row>
    <row r="13" spans="1:16" x14ac:dyDescent="0.25">
      <c r="A13" s="30">
        <v>60631</v>
      </c>
      <c r="B13" s="29" t="s">
        <v>57</v>
      </c>
      <c r="C13" s="28">
        <v>0</v>
      </c>
      <c r="D13" s="28">
        <v>98948</v>
      </c>
      <c r="E13" s="28">
        <v>137505</v>
      </c>
      <c r="F13" s="28">
        <v>0</v>
      </c>
      <c r="G13" s="28">
        <v>0</v>
      </c>
      <c r="H13" s="28">
        <v>0</v>
      </c>
      <c r="I13" s="28">
        <v>0</v>
      </c>
      <c r="J13" s="28">
        <v>236453</v>
      </c>
    </row>
    <row r="14" spans="1:16" ht="22.5" x14ac:dyDescent="0.25">
      <c r="A14" s="30">
        <v>60632</v>
      </c>
      <c r="B14" s="29" t="s">
        <v>56</v>
      </c>
      <c r="C14" s="28">
        <v>0</v>
      </c>
      <c r="D14" s="28">
        <v>1392479</v>
      </c>
      <c r="E14" s="28">
        <v>1972690</v>
      </c>
      <c r="F14" s="28">
        <v>0</v>
      </c>
      <c r="G14" s="28">
        <v>0</v>
      </c>
      <c r="H14" s="28">
        <v>0</v>
      </c>
      <c r="I14" s="28">
        <v>0</v>
      </c>
      <c r="J14" s="28">
        <v>3365169</v>
      </c>
    </row>
    <row r="15" spans="1:16" ht="22.5" x14ac:dyDescent="0.25">
      <c r="A15" s="30">
        <v>60636</v>
      </c>
      <c r="B15" s="29" t="s">
        <v>55</v>
      </c>
      <c r="C15" s="28">
        <v>0</v>
      </c>
      <c r="D15" s="28">
        <v>80722</v>
      </c>
      <c r="E15" s="28">
        <v>48975</v>
      </c>
      <c r="F15" s="28">
        <v>0</v>
      </c>
      <c r="G15" s="28">
        <v>0</v>
      </c>
      <c r="H15" s="28">
        <v>0</v>
      </c>
      <c r="I15" s="28">
        <v>0</v>
      </c>
      <c r="J15" s="28">
        <v>129697</v>
      </c>
    </row>
    <row r="16" spans="1:16" ht="22.5" x14ac:dyDescent="0.25">
      <c r="A16" s="30">
        <v>6064</v>
      </c>
      <c r="B16" s="29" t="s">
        <v>54</v>
      </c>
      <c r="C16" s="28">
        <v>0</v>
      </c>
      <c r="D16" s="28">
        <v>747422</v>
      </c>
      <c r="E16" s="28">
        <v>212815</v>
      </c>
      <c r="F16" s="28">
        <v>0</v>
      </c>
      <c r="G16" s="28">
        <v>0</v>
      </c>
      <c r="H16" s="28">
        <v>0</v>
      </c>
      <c r="I16" s="28">
        <v>0</v>
      </c>
      <c r="J16" s="28">
        <v>960237</v>
      </c>
    </row>
    <row r="17" spans="1:10" ht="22.5" x14ac:dyDescent="0.25">
      <c r="A17" s="30">
        <v>6068</v>
      </c>
      <c r="B17" s="29" t="s">
        <v>52</v>
      </c>
      <c r="C17" s="28">
        <v>0</v>
      </c>
      <c r="D17" s="28">
        <v>14885</v>
      </c>
      <c r="E17" s="28">
        <v>11160</v>
      </c>
      <c r="F17" s="28">
        <v>0</v>
      </c>
      <c r="G17" s="28">
        <v>0</v>
      </c>
      <c r="H17" s="28">
        <v>0</v>
      </c>
      <c r="I17" s="28">
        <v>0</v>
      </c>
      <c r="J17" s="28">
        <v>26045</v>
      </c>
    </row>
    <row r="18" spans="1:10" x14ac:dyDescent="0.25">
      <c r="A18" s="30">
        <v>6132</v>
      </c>
      <c r="B18" s="29" t="s">
        <v>51</v>
      </c>
      <c r="C18" s="28">
        <v>0</v>
      </c>
      <c r="D18" s="28">
        <v>113630</v>
      </c>
      <c r="E18" s="28">
        <v>1300000</v>
      </c>
      <c r="F18" s="28">
        <v>0</v>
      </c>
      <c r="G18" s="28">
        <v>0</v>
      </c>
      <c r="H18" s="28">
        <v>0</v>
      </c>
      <c r="I18" s="28">
        <v>0</v>
      </c>
      <c r="J18" s="28">
        <v>1413630</v>
      </c>
    </row>
    <row r="19" spans="1:10" x14ac:dyDescent="0.25">
      <c r="A19" s="30">
        <v>6135</v>
      </c>
      <c r="B19" s="29" t="s">
        <v>50</v>
      </c>
      <c r="C19" s="28">
        <v>0</v>
      </c>
      <c r="D19" s="28">
        <v>665807</v>
      </c>
      <c r="E19" s="28">
        <v>305604</v>
      </c>
      <c r="F19" s="28">
        <v>0</v>
      </c>
      <c r="G19" s="28">
        <v>0</v>
      </c>
      <c r="H19" s="28">
        <v>0</v>
      </c>
      <c r="I19" s="28">
        <v>0</v>
      </c>
      <c r="J19" s="28">
        <v>971411</v>
      </c>
    </row>
    <row r="20" spans="1:10" x14ac:dyDescent="0.25">
      <c r="A20" s="30">
        <v>61521</v>
      </c>
      <c r="B20" s="29" t="s">
        <v>49</v>
      </c>
      <c r="C20" s="28">
        <v>0</v>
      </c>
      <c r="D20" s="28">
        <v>1211840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1211840</v>
      </c>
    </row>
    <row r="21" spans="1:10" x14ac:dyDescent="0.25">
      <c r="A21" s="30">
        <v>61522</v>
      </c>
      <c r="B21" s="29" t="s">
        <v>48</v>
      </c>
      <c r="C21" s="28">
        <v>0</v>
      </c>
      <c r="D21" s="28">
        <v>9086</v>
      </c>
      <c r="E21" s="28">
        <v>120500</v>
      </c>
      <c r="F21" s="28">
        <v>0</v>
      </c>
      <c r="G21" s="28">
        <v>0</v>
      </c>
      <c r="H21" s="28">
        <v>0</v>
      </c>
      <c r="I21" s="28">
        <v>0</v>
      </c>
      <c r="J21" s="28">
        <v>129586</v>
      </c>
    </row>
    <row r="22" spans="1:10" x14ac:dyDescent="0.25">
      <c r="A22" s="30">
        <v>61551</v>
      </c>
      <c r="B22" s="29" t="s">
        <v>46</v>
      </c>
      <c r="C22" s="28">
        <v>0</v>
      </c>
      <c r="D22" s="28">
        <v>264481</v>
      </c>
      <c r="E22" s="28">
        <v>350240</v>
      </c>
      <c r="F22" s="28">
        <v>0</v>
      </c>
      <c r="G22" s="28">
        <v>0</v>
      </c>
      <c r="H22" s="28">
        <v>0</v>
      </c>
      <c r="I22" s="28">
        <v>0</v>
      </c>
      <c r="J22" s="28">
        <v>614721</v>
      </c>
    </row>
    <row r="23" spans="1:10" x14ac:dyDescent="0.25">
      <c r="A23" s="30">
        <v>61558</v>
      </c>
      <c r="B23" s="29" t="s">
        <v>44</v>
      </c>
      <c r="C23" s="28">
        <v>0</v>
      </c>
      <c r="D23" s="28">
        <v>118200</v>
      </c>
      <c r="E23" s="28">
        <v>135100</v>
      </c>
      <c r="F23" s="28">
        <v>0</v>
      </c>
      <c r="G23" s="28">
        <v>0</v>
      </c>
      <c r="H23" s="28">
        <v>0</v>
      </c>
      <c r="I23" s="28">
        <v>0</v>
      </c>
      <c r="J23" s="28">
        <v>253300</v>
      </c>
    </row>
    <row r="24" spans="1:10" ht="22.5" x14ac:dyDescent="0.25">
      <c r="A24" s="30">
        <v>6182</v>
      </c>
      <c r="B24" s="29" t="s">
        <v>145</v>
      </c>
      <c r="C24" s="28">
        <v>0</v>
      </c>
      <c r="D24" s="28">
        <v>194840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194840</v>
      </c>
    </row>
    <row r="25" spans="1:10" ht="33.75" x14ac:dyDescent="0.25">
      <c r="A25" s="30">
        <v>6183</v>
      </c>
      <c r="B25" s="29" t="s">
        <v>42</v>
      </c>
      <c r="C25" s="28">
        <v>0</v>
      </c>
      <c r="D25" s="28">
        <v>0</v>
      </c>
      <c r="E25" s="28">
        <v>0</v>
      </c>
      <c r="F25" s="28">
        <v>1000000</v>
      </c>
      <c r="G25" s="28">
        <v>0</v>
      </c>
      <c r="H25" s="28">
        <v>0</v>
      </c>
      <c r="I25" s="28">
        <v>0</v>
      </c>
      <c r="J25" s="28">
        <v>1000000</v>
      </c>
    </row>
    <row r="26" spans="1:10" x14ac:dyDescent="0.25">
      <c r="A26" s="30">
        <v>6188</v>
      </c>
      <c r="B26" s="29" t="s">
        <v>109</v>
      </c>
      <c r="C26" s="28">
        <v>0</v>
      </c>
      <c r="D26" s="28">
        <v>210000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210000</v>
      </c>
    </row>
    <row r="27" spans="1:10" x14ac:dyDescent="0.25">
      <c r="A27" s="30">
        <v>6228</v>
      </c>
      <c r="B27" s="29" t="s">
        <v>108</v>
      </c>
      <c r="C27" s="28">
        <v>0</v>
      </c>
      <c r="D27" s="28">
        <v>0</v>
      </c>
      <c r="E27" s="28">
        <v>103400</v>
      </c>
      <c r="F27" s="28">
        <v>0</v>
      </c>
      <c r="G27" s="28">
        <v>0</v>
      </c>
      <c r="H27" s="28">
        <v>0</v>
      </c>
      <c r="I27" s="28">
        <v>0</v>
      </c>
      <c r="J27" s="28">
        <v>103400</v>
      </c>
    </row>
    <row r="28" spans="1:10" x14ac:dyDescent="0.25">
      <c r="A28" s="30">
        <v>6232</v>
      </c>
      <c r="B28" s="29" t="s">
        <v>40</v>
      </c>
      <c r="C28" s="28">
        <v>0</v>
      </c>
      <c r="D28" s="28">
        <v>150035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150035</v>
      </c>
    </row>
    <row r="29" spans="1:10" x14ac:dyDescent="0.25">
      <c r="A29" s="30">
        <v>6234</v>
      </c>
      <c r="B29" s="29" t="s">
        <v>144</v>
      </c>
      <c r="C29" s="28">
        <v>0</v>
      </c>
      <c r="D29" s="28">
        <v>0</v>
      </c>
      <c r="E29" s="28">
        <v>45000</v>
      </c>
      <c r="F29" s="28">
        <v>0</v>
      </c>
      <c r="G29" s="28">
        <v>0</v>
      </c>
      <c r="H29" s="28">
        <v>0</v>
      </c>
      <c r="I29" s="28">
        <v>0</v>
      </c>
      <c r="J29" s="28">
        <v>45000</v>
      </c>
    </row>
    <row r="30" spans="1:10" ht="22.5" x14ac:dyDescent="0.25">
      <c r="A30" s="30">
        <v>6236</v>
      </c>
      <c r="B30" s="29" t="s">
        <v>39</v>
      </c>
      <c r="C30" s="28">
        <v>0</v>
      </c>
      <c r="D30" s="28">
        <v>170732</v>
      </c>
      <c r="E30" s="28">
        <v>63678</v>
      </c>
      <c r="F30" s="28">
        <v>0</v>
      </c>
      <c r="G30" s="28">
        <v>0</v>
      </c>
      <c r="H30" s="28">
        <v>0</v>
      </c>
      <c r="I30" s="28">
        <v>0</v>
      </c>
      <c r="J30" s="28">
        <v>234410</v>
      </c>
    </row>
    <row r="31" spans="1:10" x14ac:dyDescent="0.25">
      <c r="A31" s="30">
        <v>6241</v>
      </c>
      <c r="B31" s="29" t="s">
        <v>38</v>
      </c>
      <c r="C31" s="28">
        <v>0</v>
      </c>
      <c r="D31" s="28">
        <v>125159</v>
      </c>
      <c r="E31" s="28">
        <v>605439</v>
      </c>
      <c r="F31" s="28">
        <v>0</v>
      </c>
      <c r="G31" s="28">
        <v>0</v>
      </c>
      <c r="H31" s="28">
        <v>0</v>
      </c>
      <c r="I31" s="28">
        <v>0</v>
      </c>
      <c r="J31" s="28">
        <v>730598</v>
      </c>
    </row>
    <row r="32" spans="1:10" ht="33.75" x14ac:dyDescent="0.25">
      <c r="A32" s="30">
        <v>6245</v>
      </c>
      <c r="B32" s="29" t="s">
        <v>37</v>
      </c>
      <c r="C32" s="28">
        <v>0</v>
      </c>
      <c r="D32" s="28">
        <v>341860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341860</v>
      </c>
    </row>
    <row r="33" spans="1:10" ht="22.5" x14ac:dyDescent="0.25">
      <c r="A33" s="30">
        <v>6262</v>
      </c>
      <c r="B33" s="29" t="s">
        <v>34</v>
      </c>
      <c r="C33" s="28">
        <v>0</v>
      </c>
      <c r="D33" s="28">
        <v>1407665</v>
      </c>
      <c r="E33" s="28">
        <v>1941902</v>
      </c>
      <c r="F33" s="28">
        <v>0</v>
      </c>
      <c r="G33" s="28">
        <v>0</v>
      </c>
      <c r="H33" s="28">
        <v>0</v>
      </c>
      <c r="I33" s="28">
        <v>0</v>
      </c>
      <c r="J33" s="28">
        <v>3349567</v>
      </c>
    </row>
    <row r="34" spans="1:10" x14ac:dyDescent="0.25">
      <c r="A34" s="30">
        <v>6351</v>
      </c>
      <c r="B34" s="29" t="s">
        <v>88</v>
      </c>
      <c r="C34" s="28">
        <v>0</v>
      </c>
      <c r="D34" s="28">
        <v>0</v>
      </c>
      <c r="E34" s="28">
        <v>382913</v>
      </c>
      <c r="F34" s="28">
        <v>0</v>
      </c>
      <c r="G34" s="28">
        <v>0</v>
      </c>
      <c r="H34" s="28">
        <v>0</v>
      </c>
      <c r="I34" s="28">
        <v>0</v>
      </c>
      <c r="J34" s="28">
        <v>382913</v>
      </c>
    </row>
    <row r="35" spans="1:10" ht="22.5" x14ac:dyDescent="0.25">
      <c r="A35" s="30">
        <v>64111</v>
      </c>
      <c r="B35" s="29" t="s">
        <v>33</v>
      </c>
      <c r="C35" s="28">
        <v>0</v>
      </c>
      <c r="D35" s="28">
        <v>50073377</v>
      </c>
      <c r="E35" s="28">
        <v>66475345</v>
      </c>
      <c r="F35" s="28">
        <v>0</v>
      </c>
      <c r="G35" s="28">
        <v>0</v>
      </c>
      <c r="H35" s="28">
        <v>0</v>
      </c>
      <c r="I35" s="28">
        <v>0</v>
      </c>
      <c r="J35" s="28">
        <v>116548722</v>
      </c>
    </row>
    <row r="36" spans="1:10" ht="22.5" x14ac:dyDescent="0.25">
      <c r="A36" s="30">
        <v>6458</v>
      </c>
      <c r="B36" s="29" t="s">
        <v>32</v>
      </c>
      <c r="C36" s="28">
        <v>0</v>
      </c>
      <c r="D36" s="28">
        <v>8904831</v>
      </c>
      <c r="E36" s="28">
        <v>11461058</v>
      </c>
      <c r="F36" s="28">
        <v>0</v>
      </c>
      <c r="G36" s="28">
        <v>0</v>
      </c>
      <c r="H36" s="28">
        <v>0</v>
      </c>
      <c r="I36" s="28">
        <v>0</v>
      </c>
      <c r="J36" s="28">
        <v>20365889</v>
      </c>
    </row>
    <row r="37" spans="1:10" x14ac:dyDescent="0.25">
      <c r="A37" s="30">
        <v>6513</v>
      </c>
      <c r="B37" s="29" t="s">
        <v>130</v>
      </c>
      <c r="C37" s="28">
        <v>0</v>
      </c>
      <c r="D37" s="28">
        <v>0</v>
      </c>
      <c r="E37" s="28">
        <v>1350000</v>
      </c>
      <c r="F37" s="28">
        <v>0</v>
      </c>
      <c r="G37" s="28">
        <v>0</v>
      </c>
      <c r="H37" s="28">
        <v>0</v>
      </c>
      <c r="I37" s="28">
        <v>0</v>
      </c>
      <c r="J37" s="28">
        <v>1350000</v>
      </c>
    </row>
    <row r="38" spans="1:10" ht="33.75" x14ac:dyDescent="0.25">
      <c r="A38" s="30">
        <v>6518</v>
      </c>
      <c r="B38" s="29" t="s">
        <v>31</v>
      </c>
      <c r="C38" s="28">
        <v>0</v>
      </c>
      <c r="D38" s="28">
        <v>0</v>
      </c>
      <c r="E38" s="28">
        <v>2655000</v>
      </c>
      <c r="F38" s="28">
        <v>0</v>
      </c>
      <c r="G38" s="28">
        <v>0</v>
      </c>
      <c r="H38" s="28">
        <v>0</v>
      </c>
      <c r="I38" s="28">
        <v>0</v>
      </c>
      <c r="J38" s="28">
        <v>2655000</v>
      </c>
    </row>
    <row r="39" spans="1:10" ht="33.75" x14ac:dyDescent="0.25">
      <c r="A39" s="30">
        <v>65741</v>
      </c>
      <c r="B39" s="29" t="s">
        <v>143</v>
      </c>
      <c r="C39" s="28">
        <v>0</v>
      </c>
      <c r="D39" s="28">
        <v>82800</v>
      </c>
      <c r="E39" s="28">
        <v>42873127</v>
      </c>
      <c r="F39" s="28">
        <v>1900000</v>
      </c>
      <c r="G39" s="28">
        <v>0</v>
      </c>
      <c r="H39" s="28">
        <v>0</v>
      </c>
      <c r="I39" s="28">
        <v>0</v>
      </c>
      <c r="J39" s="28">
        <v>44855927</v>
      </c>
    </row>
    <row r="40" spans="1:10" ht="45" x14ac:dyDescent="0.25">
      <c r="A40" s="30">
        <v>65748</v>
      </c>
      <c r="B40" s="29" t="s">
        <v>126</v>
      </c>
      <c r="C40" s="28">
        <v>0</v>
      </c>
      <c r="D40" s="28">
        <v>1500000</v>
      </c>
      <c r="E40" s="28">
        <v>9350000</v>
      </c>
      <c r="F40" s="28">
        <v>1400000</v>
      </c>
      <c r="G40" s="28">
        <v>0</v>
      </c>
      <c r="H40" s="28">
        <v>0</v>
      </c>
      <c r="I40" s="28">
        <v>0</v>
      </c>
      <c r="J40" s="28">
        <v>12250000</v>
      </c>
    </row>
    <row r="41" spans="1:10" ht="12.75" x14ac:dyDescent="0.25">
      <c r="A41" s="367" t="s">
        <v>1</v>
      </c>
      <c r="B41" s="368"/>
      <c r="C41" s="28">
        <v>0</v>
      </c>
      <c r="D41" s="28">
        <v>64800</v>
      </c>
      <c r="E41" s="28">
        <v>32717422</v>
      </c>
      <c r="F41" s="28">
        <v>0</v>
      </c>
      <c r="G41" s="28">
        <v>0</v>
      </c>
      <c r="H41" s="28">
        <v>0</v>
      </c>
      <c r="I41" s="28">
        <v>0</v>
      </c>
      <c r="J41" s="28">
        <v>32782222</v>
      </c>
    </row>
    <row r="42" spans="1:10" ht="45" x14ac:dyDescent="0.25">
      <c r="A42" s="30">
        <v>7088</v>
      </c>
      <c r="B42" s="29" t="s">
        <v>28</v>
      </c>
      <c r="C42" s="28">
        <v>0</v>
      </c>
      <c r="D42" s="28">
        <v>64800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64800</v>
      </c>
    </row>
    <row r="43" spans="1:10" ht="22.5" x14ac:dyDescent="0.25">
      <c r="A43" s="30">
        <v>74718</v>
      </c>
      <c r="B43" s="29" t="s">
        <v>82</v>
      </c>
      <c r="C43" s="28">
        <v>0</v>
      </c>
      <c r="D43" s="28">
        <v>0</v>
      </c>
      <c r="E43" s="28">
        <v>32717422</v>
      </c>
      <c r="F43" s="28">
        <v>0</v>
      </c>
      <c r="G43" s="28">
        <v>0</v>
      </c>
      <c r="H43" s="28">
        <v>0</v>
      </c>
      <c r="I43" s="28">
        <v>0</v>
      </c>
      <c r="J43" s="28">
        <v>32717422</v>
      </c>
    </row>
    <row r="44" spans="1:10" ht="12.75" x14ac:dyDescent="0.25">
      <c r="A44" s="365" t="s">
        <v>26</v>
      </c>
      <c r="B44" s="366"/>
      <c r="C44" s="366"/>
      <c r="D44" s="366"/>
      <c r="E44" s="366"/>
      <c r="F44" s="366"/>
      <c r="G44" s="366"/>
      <c r="H44" s="366"/>
      <c r="I44" s="366"/>
    </row>
  </sheetData>
  <mergeCells count="11">
    <mergeCell ref="A44:I44"/>
    <mergeCell ref="A5:I5"/>
    <mergeCell ref="A41:B41"/>
    <mergeCell ref="A8:B8"/>
    <mergeCell ref="J1:O1"/>
    <mergeCell ref="J2:O2"/>
    <mergeCell ref="J3:O3"/>
    <mergeCell ref="J5:P5"/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71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workbookViewId="0">
      <selection activeCell="A5" sqref="A5:P5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81</v>
      </c>
      <c r="B1" s="244"/>
      <c r="C1" s="244"/>
      <c r="D1" s="244"/>
      <c r="E1" s="244"/>
      <c r="F1" s="244"/>
      <c r="G1" s="244"/>
      <c r="H1" s="244"/>
      <c r="I1" s="33" t="s">
        <v>80</v>
      </c>
      <c r="J1" s="359" t="s">
        <v>81</v>
      </c>
      <c r="K1" s="244"/>
      <c r="L1" s="244"/>
      <c r="M1" s="244"/>
      <c r="N1" s="244"/>
      <c r="O1" s="244"/>
      <c r="P1" s="33" t="s">
        <v>80</v>
      </c>
    </row>
    <row r="2" spans="1:16" ht="12.75" x14ac:dyDescent="0.25">
      <c r="A2" s="252" t="s">
        <v>79</v>
      </c>
      <c r="B2" s="253"/>
      <c r="C2" s="253"/>
      <c r="D2" s="253"/>
      <c r="E2" s="253"/>
      <c r="F2" s="253"/>
      <c r="G2" s="253"/>
      <c r="H2" s="253"/>
      <c r="I2" s="32" t="s">
        <v>142</v>
      </c>
      <c r="J2" s="369" t="s">
        <v>79</v>
      </c>
      <c r="K2" s="253"/>
      <c r="L2" s="253"/>
      <c r="M2" s="253"/>
      <c r="N2" s="253"/>
      <c r="O2" s="253"/>
      <c r="P2" s="32" t="s">
        <v>142</v>
      </c>
    </row>
    <row r="3" spans="1:16" ht="12.75" x14ac:dyDescent="0.25">
      <c r="A3" s="248" t="s">
        <v>77</v>
      </c>
      <c r="B3" s="249"/>
      <c r="C3" s="249"/>
      <c r="D3" s="249"/>
      <c r="E3" s="249"/>
      <c r="F3" s="249"/>
      <c r="G3" s="249"/>
      <c r="H3" s="249"/>
      <c r="I3" s="31"/>
      <c r="J3" s="370" t="s">
        <v>77</v>
      </c>
      <c r="K3" s="249"/>
      <c r="L3" s="249"/>
      <c r="M3" s="249"/>
      <c r="N3" s="249"/>
      <c r="O3" s="249"/>
      <c r="P3" s="31"/>
    </row>
    <row r="5" spans="1:16" ht="12.75" x14ac:dyDescent="0.25">
      <c r="A5" s="361" t="s">
        <v>141</v>
      </c>
      <c r="B5" s="362"/>
      <c r="C5" s="362"/>
      <c r="D5" s="362"/>
      <c r="E5" s="362"/>
      <c r="F5" s="362"/>
      <c r="G5" s="362"/>
      <c r="H5" s="362"/>
      <c r="I5" s="362"/>
      <c r="J5" s="306" t="s">
        <v>141</v>
      </c>
      <c r="K5" s="275"/>
      <c r="L5" s="275"/>
      <c r="M5" s="275"/>
      <c r="N5" s="275"/>
      <c r="O5" s="275"/>
      <c r="P5" s="275"/>
    </row>
    <row r="6" spans="1:16" ht="22.5" x14ac:dyDescent="0.25">
      <c r="A6" s="12" t="s">
        <v>75</v>
      </c>
      <c r="B6" s="12" t="s">
        <v>0</v>
      </c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 t="s">
        <v>74</v>
      </c>
    </row>
    <row r="7" spans="1:16" ht="45" x14ac:dyDescent="0.25">
      <c r="A7" s="3" t="s">
        <v>73</v>
      </c>
      <c r="B7" s="3"/>
      <c r="C7" s="3"/>
      <c r="D7" s="3" t="s">
        <v>140</v>
      </c>
      <c r="E7" s="3" t="s">
        <v>135</v>
      </c>
      <c r="F7" s="3" t="s">
        <v>139</v>
      </c>
      <c r="G7" s="3" t="s">
        <v>138</v>
      </c>
      <c r="H7" s="3" t="s">
        <v>137</v>
      </c>
      <c r="I7" s="3" t="s">
        <v>136</v>
      </c>
      <c r="J7" s="3" t="s">
        <v>63</v>
      </c>
      <c r="K7" s="3" t="s">
        <v>95</v>
      </c>
      <c r="L7" s="3" t="s">
        <v>62</v>
      </c>
    </row>
    <row r="8" spans="1:16" ht="12.75" x14ac:dyDescent="0.25">
      <c r="A8" s="367" t="s">
        <v>2</v>
      </c>
      <c r="B8" s="368"/>
      <c r="C8" s="28">
        <v>0</v>
      </c>
      <c r="D8" s="28">
        <v>215142366</v>
      </c>
      <c r="E8" s="28">
        <v>144319375</v>
      </c>
      <c r="F8" s="28">
        <v>34000000</v>
      </c>
      <c r="G8" s="28">
        <v>13601682</v>
      </c>
      <c r="H8" s="28">
        <v>20129501</v>
      </c>
      <c r="I8" s="28">
        <v>0</v>
      </c>
      <c r="J8" s="28">
        <v>0</v>
      </c>
      <c r="K8" s="28">
        <v>0</v>
      </c>
      <c r="L8" s="28">
        <v>427192924</v>
      </c>
    </row>
    <row r="9" spans="1:16" x14ac:dyDescent="0.25">
      <c r="A9" s="30">
        <v>6135</v>
      </c>
      <c r="B9" s="29" t="s">
        <v>50</v>
      </c>
      <c r="C9" s="28">
        <v>0</v>
      </c>
      <c r="D9" s="28">
        <v>0</v>
      </c>
      <c r="E9" s="28">
        <v>40000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40000</v>
      </c>
    </row>
    <row r="10" spans="1:16" ht="22.5" x14ac:dyDescent="0.25">
      <c r="A10" s="30">
        <v>62268</v>
      </c>
      <c r="B10" s="29" t="s">
        <v>90</v>
      </c>
      <c r="C10" s="28">
        <v>0</v>
      </c>
      <c r="D10" s="28">
        <v>4065000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4065000</v>
      </c>
    </row>
    <row r="11" spans="1:16" ht="33.75" x14ac:dyDescent="0.25">
      <c r="A11" s="30">
        <v>6245</v>
      </c>
      <c r="B11" s="29" t="s">
        <v>37</v>
      </c>
      <c r="C11" s="28">
        <v>0</v>
      </c>
      <c r="D11" s="28">
        <v>59600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59600</v>
      </c>
    </row>
    <row r="12" spans="1:16" x14ac:dyDescent="0.25">
      <c r="A12" s="30">
        <v>6288</v>
      </c>
      <c r="B12" s="29" t="s">
        <v>95</v>
      </c>
      <c r="C12" s="28">
        <v>0</v>
      </c>
      <c r="D12" s="28">
        <v>0</v>
      </c>
      <c r="E12" s="28">
        <v>484098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484098</v>
      </c>
    </row>
    <row r="13" spans="1:16" x14ac:dyDescent="0.25">
      <c r="A13" s="30">
        <v>65111</v>
      </c>
      <c r="B13" s="29" t="s">
        <v>135</v>
      </c>
      <c r="C13" s="28">
        <v>0</v>
      </c>
      <c r="D13" s="28">
        <v>0</v>
      </c>
      <c r="E13" s="28">
        <v>75600000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75600000</v>
      </c>
    </row>
    <row r="14" spans="1:16" x14ac:dyDescent="0.25">
      <c r="A14" s="30">
        <v>65112</v>
      </c>
      <c r="B14" s="29" t="s">
        <v>134</v>
      </c>
      <c r="C14" s="28">
        <v>0</v>
      </c>
      <c r="D14" s="28">
        <v>42942000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42942000</v>
      </c>
    </row>
    <row r="15" spans="1:16" x14ac:dyDescent="0.25">
      <c r="A15" s="30">
        <v>65113</v>
      </c>
      <c r="B15" s="29" t="s">
        <v>133</v>
      </c>
      <c r="C15" s="28">
        <v>0</v>
      </c>
      <c r="D15" s="28">
        <v>164175766</v>
      </c>
      <c r="E15" s="28">
        <v>0</v>
      </c>
      <c r="F15" s="28">
        <v>34000000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198175766</v>
      </c>
    </row>
    <row r="16" spans="1:16" ht="22.5" x14ac:dyDescent="0.25">
      <c r="A16" s="30">
        <v>65116</v>
      </c>
      <c r="B16" s="29" t="s">
        <v>132</v>
      </c>
      <c r="C16" s="28">
        <v>0</v>
      </c>
      <c r="D16" s="28">
        <v>0</v>
      </c>
      <c r="E16" s="28">
        <v>0</v>
      </c>
      <c r="F16" s="28">
        <v>0</v>
      </c>
      <c r="G16" s="28">
        <v>11722963</v>
      </c>
      <c r="H16" s="28">
        <v>0</v>
      </c>
      <c r="I16" s="28">
        <v>0</v>
      </c>
      <c r="J16" s="28">
        <v>0</v>
      </c>
      <c r="K16" s="28">
        <v>0</v>
      </c>
      <c r="L16" s="28">
        <v>11722963</v>
      </c>
    </row>
    <row r="17" spans="1:12" x14ac:dyDescent="0.25">
      <c r="A17" s="30">
        <v>6512</v>
      </c>
      <c r="B17" s="29" t="s">
        <v>131</v>
      </c>
      <c r="C17" s="28">
        <v>0</v>
      </c>
      <c r="D17" s="28">
        <v>0</v>
      </c>
      <c r="E17" s="28">
        <v>6120400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6120400</v>
      </c>
    </row>
    <row r="18" spans="1:12" x14ac:dyDescent="0.25">
      <c r="A18" s="30">
        <v>6513</v>
      </c>
      <c r="B18" s="29" t="s">
        <v>130</v>
      </c>
      <c r="C18" s="28">
        <v>0</v>
      </c>
      <c r="D18" s="28">
        <v>0</v>
      </c>
      <c r="E18" s="28">
        <v>1138000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1138000</v>
      </c>
    </row>
    <row r="19" spans="1:12" ht="33.75" x14ac:dyDescent="0.25">
      <c r="A19" s="30">
        <v>6518</v>
      </c>
      <c r="B19" s="29" t="s">
        <v>31</v>
      </c>
      <c r="C19" s="28">
        <v>0</v>
      </c>
      <c r="D19" s="28">
        <v>0</v>
      </c>
      <c r="E19" s="28">
        <v>8048824</v>
      </c>
      <c r="F19" s="28">
        <v>0</v>
      </c>
      <c r="G19" s="28">
        <v>1878719</v>
      </c>
      <c r="H19" s="28">
        <v>1800000</v>
      </c>
      <c r="I19" s="28">
        <v>0</v>
      </c>
      <c r="J19" s="28">
        <v>0</v>
      </c>
      <c r="K19" s="28">
        <v>0</v>
      </c>
      <c r="L19" s="28">
        <v>11727543</v>
      </c>
    </row>
    <row r="20" spans="1:12" ht="33.75" x14ac:dyDescent="0.25">
      <c r="A20" s="30">
        <v>6525</v>
      </c>
      <c r="B20" s="29" t="s">
        <v>129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18329501</v>
      </c>
      <c r="I20" s="28">
        <v>0</v>
      </c>
      <c r="J20" s="28">
        <v>0</v>
      </c>
      <c r="K20" s="28">
        <v>0</v>
      </c>
      <c r="L20" s="28">
        <v>18329501</v>
      </c>
    </row>
    <row r="21" spans="1:12" x14ac:dyDescent="0.25">
      <c r="A21" s="30">
        <v>6527</v>
      </c>
      <c r="B21" s="29" t="s">
        <v>128</v>
      </c>
      <c r="C21" s="28">
        <v>0</v>
      </c>
      <c r="D21" s="28">
        <v>0</v>
      </c>
      <c r="E21" s="28">
        <v>10870053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10870053</v>
      </c>
    </row>
    <row r="22" spans="1:12" ht="33.75" x14ac:dyDescent="0.25">
      <c r="A22" s="30">
        <v>6528</v>
      </c>
      <c r="B22" s="29" t="s">
        <v>127</v>
      </c>
      <c r="C22" s="28">
        <v>0</v>
      </c>
      <c r="D22" s="28">
        <v>0</v>
      </c>
      <c r="E22" s="28">
        <v>39240000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39240000</v>
      </c>
    </row>
    <row r="23" spans="1:12" x14ac:dyDescent="0.25">
      <c r="A23" s="30">
        <v>6568</v>
      </c>
      <c r="B23" s="29" t="s">
        <v>30</v>
      </c>
      <c r="C23" s="28">
        <v>0</v>
      </c>
      <c r="D23" s="28">
        <v>0</v>
      </c>
      <c r="E23" s="28">
        <v>278000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278000</v>
      </c>
    </row>
    <row r="24" spans="1:12" ht="45" x14ac:dyDescent="0.25">
      <c r="A24" s="30">
        <v>65748</v>
      </c>
      <c r="B24" s="29" t="s">
        <v>126</v>
      </c>
      <c r="C24" s="28">
        <v>0</v>
      </c>
      <c r="D24" s="28">
        <v>3900000</v>
      </c>
      <c r="E24" s="28">
        <v>2500000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6400000</v>
      </c>
    </row>
    <row r="25" spans="1:12" ht="12.75" x14ac:dyDescent="0.25">
      <c r="A25" s="367" t="s">
        <v>1</v>
      </c>
      <c r="B25" s="368"/>
      <c r="C25" s="28">
        <v>0</v>
      </c>
      <c r="D25" s="28">
        <v>192908114</v>
      </c>
      <c r="E25" s="28">
        <v>78198570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271106684</v>
      </c>
    </row>
    <row r="26" spans="1:12" ht="22.5" x14ac:dyDescent="0.25">
      <c r="A26" s="30">
        <v>74718</v>
      </c>
      <c r="B26" s="29" t="s">
        <v>82</v>
      </c>
      <c r="C26" s="28">
        <v>0</v>
      </c>
      <c r="D26" s="28">
        <v>192908114</v>
      </c>
      <c r="E26" s="28">
        <v>35799523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228707637</v>
      </c>
    </row>
    <row r="27" spans="1:12" ht="33.75" x14ac:dyDescent="0.25">
      <c r="A27" s="30">
        <v>7718</v>
      </c>
      <c r="B27" s="29" t="s">
        <v>125</v>
      </c>
      <c r="C27" s="28">
        <v>0</v>
      </c>
      <c r="D27" s="28">
        <v>0</v>
      </c>
      <c r="E27" s="28">
        <v>42399047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42399047</v>
      </c>
    </row>
    <row r="28" spans="1:12" ht="12.75" x14ac:dyDescent="0.25">
      <c r="A28" s="365" t="s">
        <v>26</v>
      </c>
      <c r="B28" s="366"/>
      <c r="C28" s="366"/>
      <c r="D28" s="366"/>
      <c r="E28" s="366"/>
      <c r="F28" s="366"/>
      <c r="G28" s="366"/>
      <c r="H28" s="366"/>
      <c r="I28" s="366"/>
    </row>
  </sheetData>
  <mergeCells count="11">
    <mergeCell ref="A28:I28"/>
    <mergeCell ref="A5:I5"/>
    <mergeCell ref="A25:B25"/>
    <mergeCell ref="A8:B8"/>
    <mergeCell ref="J1:O1"/>
    <mergeCell ref="J2:O2"/>
    <mergeCell ref="J3:O3"/>
    <mergeCell ref="J5:P5"/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75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workbookViewId="0">
      <selection activeCell="A5" sqref="A5:I5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8" ht="12.75" x14ac:dyDescent="0.25">
      <c r="A1" s="258" t="s">
        <v>81</v>
      </c>
      <c r="B1" s="244"/>
      <c r="C1" s="244"/>
      <c r="D1" s="244"/>
      <c r="E1" s="244"/>
      <c r="F1" s="244"/>
      <c r="G1" s="244"/>
      <c r="H1" s="33" t="s">
        <v>80</v>
      </c>
    </row>
    <row r="2" spans="1:8" ht="12.75" x14ac:dyDescent="0.25">
      <c r="A2" s="252" t="s">
        <v>79</v>
      </c>
      <c r="B2" s="253"/>
      <c r="C2" s="253"/>
      <c r="D2" s="253"/>
      <c r="E2" s="253"/>
      <c r="F2" s="253"/>
      <c r="G2" s="253"/>
      <c r="H2" s="32" t="s">
        <v>124</v>
      </c>
    </row>
    <row r="3" spans="1:8" ht="12.75" x14ac:dyDescent="0.25">
      <c r="A3" s="248" t="s">
        <v>77</v>
      </c>
      <c r="B3" s="249"/>
      <c r="C3" s="249"/>
      <c r="D3" s="249"/>
      <c r="E3" s="249"/>
      <c r="F3" s="249"/>
      <c r="G3" s="249"/>
      <c r="H3" s="31"/>
    </row>
    <row r="5" spans="1:8" ht="12.75" x14ac:dyDescent="0.25">
      <c r="A5" s="361" t="s">
        <v>123</v>
      </c>
      <c r="B5" s="362"/>
      <c r="C5" s="362"/>
      <c r="D5" s="362"/>
      <c r="E5" s="362"/>
      <c r="F5" s="362"/>
      <c r="G5" s="362"/>
      <c r="H5" s="362"/>
    </row>
    <row r="6" spans="1:8" ht="22.5" x14ac:dyDescent="0.25">
      <c r="A6" s="12" t="s">
        <v>75</v>
      </c>
      <c r="B6" s="12" t="s">
        <v>0</v>
      </c>
      <c r="C6" s="12">
        <v>0</v>
      </c>
      <c r="D6" s="12">
        <v>1</v>
      </c>
      <c r="E6" s="12">
        <v>2</v>
      </c>
      <c r="F6" s="12">
        <v>3</v>
      </c>
      <c r="G6" s="12">
        <v>8</v>
      </c>
      <c r="H6" s="12" t="s">
        <v>74</v>
      </c>
    </row>
    <row r="7" spans="1:8" ht="45" x14ac:dyDescent="0.25">
      <c r="A7" s="3" t="s">
        <v>73</v>
      </c>
      <c r="B7" s="3"/>
      <c r="C7" s="3" t="s">
        <v>72</v>
      </c>
      <c r="D7" s="3" t="s">
        <v>122</v>
      </c>
      <c r="E7" s="3" t="s">
        <v>121</v>
      </c>
      <c r="F7" s="3" t="s">
        <v>120</v>
      </c>
      <c r="G7" s="3" t="s">
        <v>95</v>
      </c>
      <c r="H7" s="3" t="s">
        <v>62</v>
      </c>
    </row>
    <row r="8" spans="1:8" ht="12.75" x14ac:dyDescent="0.25">
      <c r="A8" s="367" t="s">
        <v>2</v>
      </c>
      <c r="B8" s="368"/>
      <c r="C8" s="28">
        <v>63028886</v>
      </c>
      <c r="D8" s="28">
        <v>0</v>
      </c>
      <c r="E8" s="28">
        <v>0</v>
      </c>
      <c r="F8" s="28">
        <v>0</v>
      </c>
      <c r="G8" s="28">
        <v>0</v>
      </c>
      <c r="H8" s="28">
        <v>63028886</v>
      </c>
    </row>
    <row r="9" spans="1:8" x14ac:dyDescent="0.25">
      <c r="A9" s="30">
        <v>60612</v>
      </c>
      <c r="B9" s="29" t="s">
        <v>60</v>
      </c>
      <c r="C9" s="28">
        <v>2221394</v>
      </c>
      <c r="D9" s="28">
        <v>0</v>
      </c>
      <c r="E9" s="28">
        <v>0</v>
      </c>
      <c r="F9" s="28">
        <v>0</v>
      </c>
      <c r="G9" s="28">
        <v>0</v>
      </c>
      <c r="H9" s="28">
        <v>2221394</v>
      </c>
    </row>
    <row r="10" spans="1:8" x14ac:dyDescent="0.25">
      <c r="A10" s="30">
        <v>60618</v>
      </c>
      <c r="B10" s="29" t="s">
        <v>59</v>
      </c>
      <c r="C10" s="28">
        <v>181495</v>
      </c>
      <c r="D10" s="28">
        <v>0</v>
      </c>
      <c r="E10" s="28">
        <v>0</v>
      </c>
      <c r="F10" s="28">
        <v>0</v>
      </c>
      <c r="G10" s="28">
        <v>0</v>
      </c>
      <c r="H10" s="28">
        <v>181495</v>
      </c>
    </row>
    <row r="11" spans="1:8" x14ac:dyDescent="0.25">
      <c r="A11" s="30">
        <v>60622</v>
      </c>
      <c r="B11" s="29" t="s">
        <v>58</v>
      </c>
      <c r="C11" s="28">
        <v>309700</v>
      </c>
      <c r="D11" s="28">
        <v>0</v>
      </c>
      <c r="E11" s="28">
        <v>0</v>
      </c>
      <c r="F11" s="28">
        <v>0</v>
      </c>
      <c r="G11" s="28">
        <v>0</v>
      </c>
      <c r="H11" s="28">
        <v>309700</v>
      </c>
    </row>
    <row r="12" spans="1:8" x14ac:dyDescent="0.25">
      <c r="A12" s="30">
        <v>60631</v>
      </c>
      <c r="B12" s="29" t="s">
        <v>57</v>
      </c>
      <c r="C12" s="28">
        <v>101384</v>
      </c>
      <c r="D12" s="28">
        <v>0</v>
      </c>
      <c r="E12" s="28">
        <v>0</v>
      </c>
      <c r="F12" s="28">
        <v>0</v>
      </c>
      <c r="G12" s="28">
        <v>0</v>
      </c>
      <c r="H12" s="28">
        <v>101384</v>
      </c>
    </row>
    <row r="13" spans="1:8" ht="22.5" x14ac:dyDescent="0.25">
      <c r="A13" s="30">
        <v>60632</v>
      </c>
      <c r="B13" s="29" t="s">
        <v>56</v>
      </c>
      <c r="C13" s="28">
        <v>91780</v>
      </c>
      <c r="D13" s="28">
        <v>0</v>
      </c>
      <c r="E13" s="28">
        <v>0</v>
      </c>
      <c r="F13" s="28">
        <v>0</v>
      </c>
      <c r="G13" s="28">
        <v>0</v>
      </c>
      <c r="H13" s="28">
        <v>91780</v>
      </c>
    </row>
    <row r="14" spans="1:8" ht="22.5" x14ac:dyDescent="0.25">
      <c r="A14" s="30">
        <v>6064</v>
      </c>
      <c r="B14" s="29" t="s">
        <v>54</v>
      </c>
      <c r="C14" s="28">
        <v>365224</v>
      </c>
      <c r="D14" s="28">
        <v>0</v>
      </c>
      <c r="E14" s="28">
        <v>0</v>
      </c>
      <c r="F14" s="28">
        <v>0</v>
      </c>
      <c r="G14" s="28">
        <v>0</v>
      </c>
      <c r="H14" s="28">
        <v>365224</v>
      </c>
    </row>
    <row r="15" spans="1:8" ht="22.5" x14ac:dyDescent="0.25">
      <c r="A15" s="30">
        <v>6068</v>
      </c>
      <c r="B15" s="29" t="s">
        <v>52</v>
      </c>
      <c r="C15" s="28">
        <v>8073</v>
      </c>
      <c r="D15" s="28">
        <v>0</v>
      </c>
      <c r="E15" s="28">
        <v>0</v>
      </c>
      <c r="F15" s="28">
        <v>0</v>
      </c>
      <c r="G15" s="28">
        <v>0</v>
      </c>
      <c r="H15" s="28">
        <v>8073</v>
      </c>
    </row>
    <row r="16" spans="1:8" x14ac:dyDescent="0.25">
      <c r="A16" s="30">
        <v>6132</v>
      </c>
      <c r="B16" s="29" t="s">
        <v>51</v>
      </c>
      <c r="C16" s="28">
        <v>4252127</v>
      </c>
      <c r="D16" s="28">
        <v>0</v>
      </c>
      <c r="E16" s="28">
        <v>0</v>
      </c>
      <c r="F16" s="28">
        <v>0</v>
      </c>
      <c r="G16" s="28">
        <v>0</v>
      </c>
      <c r="H16" s="28">
        <v>4252127</v>
      </c>
    </row>
    <row r="17" spans="1:8" x14ac:dyDescent="0.25">
      <c r="A17" s="30">
        <v>6135</v>
      </c>
      <c r="B17" s="29" t="s">
        <v>50</v>
      </c>
      <c r="C17" s="28">
        <v>8000</v>
      </c>
      <c r="D17" s="28">
        <v>0</v>
      </c>
      <c r="E17" s="28">
        <v>0</v>
      </c>
      <c r="F17" s="28">
        <v>0</v>
      </c>
      <c r="G17" s="28">
        <v>0</v>
      </c>
      <c r="H17" s="28">
        <v>8000</v>
      </c>
    </row>
    <row r="18" spans="1:8" x14ac:dyDescent="0.25">
      <c r="A18" s="30">
        <v>61522</v>
      </c>
      <c r="B18" s="29" t="s">
        <v>48</v>
      </c>
      <c r="C18" s="28">
        <v>171000</v>
      </c>
      <c r="D18" s="28">
        <v>0</v>
      </c>
      <c r="E18" s="28">
        <v>0</v>
      </c>
      <c r="F18" s="28">
        <v>0</v>
      </c>
      <c r="G18" s="28">
        <v>0</v>
      </c>
      <c r="H18" s="28">
        <v>171000</v>
      </c>
    </row>
    <row r="19" spans="1:8" x14ac:dyDescent="0.25">
      <c r="A19" s="30">
        <v>61551</v>
      </c>
      <c r="B19" s="29" t="s">
        <v>46</v>
      </c>
      <c r="C19" s="28">
        <v>371256</v>
      </c>
      <c r="D19" s="28">
        <v>0</v>
      </c>
      <c r="E19" s="28">
        <v>0</v>
      </c>
      <c r="F19" s="28">
        <v>0</v>
      </c>
      <c r="G19" s="28">
        <v>0</v>
      </c>
      <c r="H19" s="28">
        <v>371256</v>
      </c>
    </row>
    <row r="20" spans="1:8" x14ac:dyDescent="0.25">
      <c r="A20" s="30">
        <v>61558</v>
      </c>
      <c r="B20" s="29" t="s">
        <v>44</v>
      </c>
      <c r="C20" s="28">
        <v>327465</v>
      </c>
      <c r="D20" s="28">
        <v>0</v>
      </c>
      <c r="E20" s="28">
        <v>0</v>
      </c>
      <c r="F20" s="28">
        <v>0</v>
      </c>
      <c r="G20" s="28">
        <v>0</v>
      </c>
      <c r="H20" s="28">
        <v>327465</v>
      </c>
    </row>
    <row r="21" spans="1:8" ht="33.75" x14ac:dyDescent="0.25">
      <c r="A21" s="30">
        <v>6245</v>
      </c>
      <c r="B21" s="29" t="s">
        <v>37</v>
      </c>
      <c r="C21" s="28">
        <v>6808225</v>
      </c>
      <c r="D21" s="28">
        <v>0</v>
      </c>
      <c r="E21" s="28">
        <v>0</v>
      </c>
      <c r="F21" s="28">
        <v>0</v>
      </c>
      <c r="G21" s="28">
        <v>0</v>
      </c>
      <c r="H21" s="28">
        <v>6808225</v>
      </c>
    </row>
    <row r="22" spans="1:8" ht="22.5" x14ac:dyDescent="0.25">
      <c r="A22" s="30">
        <v>6262</v>
      </c>
      <c r="B22" s="29" t="s">
        <v>34</v>
      </c>
      <c r="C22" s="28">
        <v>2148135</v>
      </c>
      <c r="D22" s="28">
        <v>0</v>
      </c>
      <c r="E22" s="28">
        <v>0</v>
      </c>
      <c r="F22" s="28">
        <v>0</v>
      </c>
      <c r="G22" s="28">
        <v>0</v>
      </c>
      <c r="H22" s="28">
        <v>2148135</v>
      </c>
    </row>
    <row r="23" spans="1:8" ht="22.5" x14ac:dyDescent="0.25">
      <c r="A23" s="30">
        <v>64111</v>
      </c>
      <c r="B23" s="29" t="s">
        <v>33</v>
      </c>
      <c r="C23" s="28">
        <v>38637448</v>
      </c>
      <c r="D23" s="28">
        <v>0</v>
      </c>
      <c r="E23" s="28">
        <v>0</v>
      </c>
      <c r="F23" s="28">
        <v>0</v>
      </c>
      <c r="G23" s="28">
        <v>0</v>
      </c>
      <c r="H23" s="28">
        <v>38637448</v>
      </c>
    </row>
    <row r="24" spans="1:8" ht="22.5" x14ac:dyDescent="0.25">
      <c r="A24" s="30">
        <v>6458</v>
      </c>
      <c r="B24" s="29" t="s">
        <v>32</v>
      </c>
      <c r="C24" s="28">
        <v>7026180</v>
      </c>
      <c r="D24" s="28">
        <v>0</v>
      </c>
      <c r="E24" s="28">
        <v>0</v>
      </c>
      <c r="F24" s="28">
        <v>0</v>
      </c>
      <c r="G24" s="28">
        <v>0</v>
      </c>
      <c r="H24" s="28">
        <v>7026180</v>
      </c>
    </row>
    <row r="25" spans="1:8" ht="12.75" x14ac:dyDescent="0.25">
      <c r="A25" s="367" t="s">
        <v>1</v>
      </c>
      <c r="B25" s="368"/>
      <c r="C25" s="28">
        <v>9546540</v>
      </c>
      <c r="D25" s="28">
        <v>0</v>
      </c>
      <c r="E25" s="28">
        <v>0</v>
      </c>
      <c r="F25" s="28">
        <v>0</v>
      </c>
      <c r="G25" s="28">
        <v>0</v>
      </c>
      <c r="H25" s="28">
        <v>9546540</v>
      </c>
    </row>
    <row r="26" spans="1:8" x14ac:dyDescent="0.25">
      <c r="A26" s="30">
        <v>74712</v>
      </c>
      <c r="B26" s="29" t="s">
        <v>27</v>
      </c>
      <c r="C26" s="28">
        <v>9546540</v>
      </c>
      <c r="D26" s="28">
        <v>0</v>
      </c>
      <c r="E26" s="28">
        <v>0</v>
      </c>
      <c r="F26" s="28">
        <v>0</v>
      </c>
      <c r="G26" s="28">
        <v>0</v>
      </c>
      <c r="H26" s="28">
        <v>9546540</v>
      </c>
    </row>
    <row r="27" spans="1:8" ht="12.75" x14ac:dyDescent="0.25">
      <c r="A27" s="365" t="s">
        <v>26</v>
      </c>
      <c r="B27" s="366"/>
      <c r="C27" s="366"/>
      <c r="D27" s="366"/>
      <c r="E27" s="366"/>
      <c r="F27" s="366"/>
      <c r="G27" s="366"/>
      <c r="H27" s="366"/>
    </row>
  </sheetData>
  <mergeCells count="7">
    <mergeCell ref="A27:H27"/>
    <mergeCell ref="A5:H5"/>
    <mergeCell ref="A25:B25"/>
    <mergeCell ref="A8:B8"/>
    <mergeCell ref="A1:G1"/>
    <mergeCell ref="A2:G2"/>
    <mergeCell ref="A3:G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77" pageOrder="overThenDown" orientation="landscape" useFirstPageNumber="1" r:id="rId1"/>
  <headerFoot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workbookViewId="0">
      <selection sqref="A1:E1"/>
    </sheetView>
  </sheetViews>
  <sheetFormatPr baseColWidth="10" defaultRowHeight="11.25" x14ac:dyDescent="0.25"/>
  <cols>
    <col min="1" max="1" width="11.42578125" style="4"/>
    <col min="2" max="6" width="22.7109375" style="4" customWidth="1"/>
    <col min="7" max="16384" width="11.42578125" style="4"/>
  </cols>
  <sheetData>
    <row r="1" spans="1:6" ht="12.75" x14ac:dyDescent="0.25">
      <c r="A1" s="243" t="s">
        <v>638</v>
      </c>
      <c r="B1" s="244"/>
      <c r="C1" s="244"/>
      <c r="D1" s="244"/>
      <c r="E1" s="244"/>
      <c r="F1" s="8" t="s">
        <v>637</v>
      </c>
    </row>
    <row r="2" spans="1:6" ht="12.75" x14ac:dyDescent="0.25">
      <c r="A2" s="243" t="s">
        <v>636</v>
      </c>
      <c r="B2" s="244"/>
      <c r="C2" s="244"/>
      <c r="D2" s="244"/>
      <c r="E2" s="244"/>
      <c r="F2" s="8">
        <v>2</v>
      </c>
    </row>
    <row r="3" spans="1:6" x14ac:dyDescent="0.25">
      <c r="A3" s="5"/>
      <c r="B3" s="5"/>
      <c r="C3" s="5"/>
      <c r="D3" s="5"/>
      <c r="E3" s="5"/>
      <c r="F3" s="5"/>
    </row>
    <row r="4" spans="1:6" ht="12.75" x14ac:dyDescent="0.25">
      <c r="A4" s="5"/>
      <c r="B4" s="258" t="s">
        <v>635</v>
      </c>
      <c r="C4" s="244"/>
      <c r="D4" s="244"/>
      <c r="E4" s="258" t="s">
        <v>634</v>
      </c>
      <c r="F4" s="244"/>
    </row>
    <row r="5" spans="1:6" x14ac:dyDescent="0.25">
      <c r="A5" s="5"/>
      <c r="B5" s="32" t="s">
        <v>6</v>
      </c>
      <c r="C5" s="32" t="s">
        <v>7</v>
      </c>
      <c r="D5" s="32" t="s">
        <v>633</v>
      </c>
      <c r="E5" s="32" t="s">
        <v>632</v>
      </c>
      <c r="F5" s="32" t="s">
        <v>631</v>
      </c>
    </row>
    <row r="6" spans="1:6" x14ac:dyDescent="0.25">
      <c r="B6" s="110">
        <v>1995634659</v>
      </c>
      <c r="C6" s="109">
        <v>1297784808</v>
      </c>
      <c r="D6" s="42">
        <f>C6-B6</f>
        <v>-697849851</v>
      </c>
      <c r="E6" s="42">
        <f>IF(pagfcanc4!$F$7+$D$6&gt;0,pagfcanc4!$F$7+$D$6,0)</f>
        <v>0</v>
      </c>
      <c r="F6" s="42">
        <f>IF(pagfcanc4!$F$7+$D$6&lt;0,ABS(pagfcanc4!$F$7+$D$6),0)</f>
        <v>130463049</v>
      </c>
    </row>
    <row r="7" spans="1:6" x14ac:dyDescent="0.25">
      <c r="B7" s="108">
        <v>1524213895</v>
      </c>
      <c r="C7" s="107">
        <v>1186797458</v>
      </c>
      <c r="D7" s="42">
        <f>C7-B7</f>
        <v>-337416437</v>
      </c>
      <c r="E7" s="42">
        <f>IF(pagfcanc4!$F$8+$D$7&gt;0,pagfcanc4!$F$8+$D$7,0)</f>
        <v>0</v>
      </c>
      <c r="F7" s="42">
        <f>IF(pagfcanc4!$F$8+$D$7&lt;0,ABS(pagfcanc4!$F$8+$D$7),0)</f>
        <v>61960148</v>
      </c>
    </row>
    <row r="8" spans="1:6" x14ac:dyDescent="0.25">
      <c r="B8" s="106">
        <v>471420764</v>
      </c>
      <c r="C8" s="105">
        <v>110987350</v>
      </c>
      <c r="D8" s="42">
        <f>C8-B8</f>
        <v>-360433414</v>
      </c>
      <c r="E8" s="42">
        <f>IF(pagfcanc4!$F$10+$D$8&gt;0,pagfcanc4!$F$10+$D$8,0)</f>
        <v>0</v>
      </c>
      <c r="F8" s="42">
        <f>IF(pagfcanc4!$F$10+$D$8&lt;0,ABS(pagfcanc4!$F$10+$D$8),0)</f>
        <v>68502901</v>
      </c>
    </row>
    <row r="9" spans="1:6" ht="9" customHeight="1" x14ac:dyDescent="0.25">
      <c r="B9" s="242" t="s">
        <v>630</v>
      </c>
      <c r="C9" s="242"/>
      <c r="D9" s="242"/>
      <c r="E9" s="242"/>
      <c r="F9" s="242"/>
    </row>
    <row r="10" spans="1:6" ht="12.75" x14ac:dyDescent="0.25">
      <c r="A10" s="259" t="s">
        <v>629</v>
      </c>
      <c r="B10" s="260"/>
      <c r="C10" s="260"/>
      <c r="D10" s="260"/>
      <c r="E10" s="260"/>
      <c r="F10" s="260"/>
    </row>
    <row r="11" spans="1:6" ht="12.75" x14ac:dyDescent="0.25">
      <c r="A11" s="104" t="s">
        <v>628</v>
      </c>
      <c r="B11" s="252" t="s">
        <v>0</v>
      </c>
      <c r="C11" s="253"/>
      <c r="D11" s="252" t="s">
        <v>627</v>
      </c>
      <c r="E11" s="253"/>
      <c r="F11" s="253"/>
    </row>
    <row r="12" spans="1:6" ht="12.75" x14ac:dyDescent="0.25">
      <c r="A12" s="103" t="s">
        <v>626</v>
      </c>
      <c r="B12" s="248"/>
      <c r="C12" s="249"/>
      <c r="D12" s="248"/>
      <c r="E12" s="249"/>
      <c r="F12" s="249"/>
    </row>
    <row r="13" spans="1:6" ht="12.75" x14ac:dyDescent="0.25">
      <c r="A13" s="236" t="s">
        <v>625</v>
      </c>
      <c r="B13" s="237"/>
      <c r="C13" s="237"/>
      <c r="D13" s="261">
        <v>1186797458</v>
      </c>
      <c r="E13" s="262"/>
      <c r="F13" s="262"/>
    </row>
    <row r="14" spans="1:6" ht="12.75" x14ac:dyDescent="0.25">
      <c r="A14" s="102" t="s">
        <v>403</v>
      </c>
      <c r="B14" s="232" t="s">
        <v>337</v>
      </c>
      <c r="C14" s="233"/>
      <c r="D14" s="234">
        <v>5608593</v>
      </c>
      <c r="E14" s="235"/>
      <c r="F14" s="235"/>
    </row>
    <row r="15" spans="1:6" ht="12.75" x14ac:dyDescent="0.25">
      <c r="A15" s="102" t="s">
        <v>393</v>
      </c>
      <c r="B15" s="232" t="s">
        <v>313</v>
      </c>
      <c r="C15" s="233"/>
      <c r="D15" s="234">
        <v>357995</v>
      </c>
      <c r="E15" s="235"/>
      <c r="F15" s="235"/>
    </row>
    <row r="16" spans="1:6" ht="12.75" x14ac:dyDescent="0.25">
      <c r="A16" s="101" t="s">
        <v>389</v>
      </c>
      <c r="B16" s="228" t="s">
        <v>305</v>
      </c>
      <c r="C16" s="229"/>
      <c r="D16" s="230">
        <v>1180830870</v>
      </c>
      <c r="E16" s="231"/>
      <c r="F16" s="231"/>
    </row>
    <row r="17" spans="1:6" ht="12.75" x14ac:dyDescent="0.25">
      <c r="A17" s="236" t="s">
        <v>624</v>
      </c>
      <c r="B17" s="237"/>
      <c r="C17" s="237"/>
      <c r="D17" s="263">
        <v>110987350</v>
      </c>
      <c r="E17" s="262"/>
      <c r="F17" s="262"/>
    </row>
    <row r="18" spans="1:6" ht="12.75" x14ac:dyDescent="0.25">
      <c r="A18" s="102" t="s">
        <v>338</v>
      </c>
      <c r="B18" s="232" t="s">
        <v>337</v>
      </c>
      <c r="C18" s="233"/>
      <c r="D18" s="234">
        <v>52699573</v>
      </c>
      <c r="E18" s="235"/>
      <c r="F18" s="235"/>
    </row>
    <row r="19" spans="1:6" ht="12.75" x14ac:dyDescent="0.25">
      <c r="A19" s="102" t="s">
        <v>336</v>
      </c>
      <c r="B19" s="232" t="s">
        <v>335</v>
      </c>
      <c r="C19" s="233"/>
      <c r="D19" s="234">
        <v>52211906</v>
      </c>
      <c r="E19" s="235"/>
      <c r="F19" s="235"/>
    </row>
    <row r="20" spans="1:6" ht="12.75" x14ac:dyDescent="0.25">
      <c r="A20" s="101" t="s">
        <v>318</v>
      </c>
      <c r="B20" s="228" t="s">
        <v>317</v>
      </c>
      <c r="C20" s="229"/>
      <c r="D20" s="230">
        <v>6075871</v>
      </c>
      <c r="E20" s="231"/>
      <c r="F20" s="231"/>
    </row>
    <row r="21" spans="1:6" ht="9" customHeight="1" x14ac:dyDescent="0.25">
      <c r="A21" s="242" t="s">
        <v>623</v>
      </c>
      <c r="B21" s="242"/>
      <c r="C21" s="242"/>
      <c r="D21" s="242"/>
      <c r="E21" s="242"/>
      <c r="F21" s="242"/>
    </row>
  </sheetData>
  <mergeCells count="27">
    <mergeCell ref="A21:F21"/>
    <mergeCell ref="B14:C14"/>
    <mergeCell ref="D14:F14"/>
    <mergeCell ref="A13:C13"/>
    <mergeCell ref="D13:F13"/>
    <mergeCell ref="A17:C17"/>
    <mergeCell ref="B20:C20"/>
    <mergeCell ref="D20:F20"/>
    <mergeCell ref="B19:C19"/>
    <mergeCell ref="D19:F19"/>
    <mergeCell ref="B18:C18"/>
    <mergeCell ref="D18:F18"/>
    <mergeCell ref="D17:F17"/>
    <mergeCell ref="B16:C16"/>
    <mergeCell ref="D16:F16"/>
    <mergeCell ref="B15:C15"/>
    <mergeCell ref="D15:F15"/>
    <mergeCell ref="A1:E1"/>
    <mergeCell ref="A2:E2"/>
    <mergeCell ref="B4:D4"/>
    <mergeCell ref="E4:F4"/>
    <mergeCell ref="B11:C11"/>
    <mergeCell ref="B12:C12"/>
    <mergeCell ref="A10:F10"/>
    <mergeCell ref="D11:F11"/>
    <mergeCell ref="D12:F12"/>
    <mergeCell ref="B9:F9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5" orientation="landscape" useFirstPageNumber="1" r:id="rId1"/>
  <headerFooter>
    <oddFooter>&amp;CPage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showGridLines="0" workbookViewId="0">
      <selection activeCell="A5" sqref="A5:P5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81</v>
      </c>
      <c r="B1" s="244"/>
      <c r="C1" s="244"/>
      <c r="D1" s="244"/>
      <c r="E1" s="244"/>
      <c r="F1" s="244"/>
      <c r="G1" s="244"/>
      <c r="H1" s="244"/>
      <c r="I1" s="33" t="s">
        <v>80</v>
      </c>
      <c r="J1" s="359" t="s">
        <v>81</v>
      </c>
      <c r="K1" s="244"/>
      <c r="L1" s="244"/>
      <c r="M1" s="244"/>
      <c r="N1" s="244"/>
      <c r="O1" s="244"/>
      <c r="P1" s="33" t="s">
        <v>80</v>
      </c>
    </row>
    <row r="2" spans="1:16" ht="12.75" x14ac:dyDescent="0.25">
      <c r="A2" s="252" t="s">
        <v>79</v>
      </c>
      <c r="B2" s="253"/>
      <c r="C2" s="253"/>
      <c r="D2" s="253"/>
      <c r="E2" s="253"/>
      <c r="F2" s="253"/>
      <c r="G2" s="253"/>
      <c r="H2" s="253"/>
      <c r="I2" s="32" t="s">
        <v>119</v>
      </c>
      <c r="J2" s="369" t="s">
        <v>79</v>
      </c>
      <c r="K2" s="253"/>
      <c r="L2" s="253"/>
      <c r="M2" s="253"/>
      <c r="N2" s="253"/>
      <c r="O2" s="253"/>
      <c r="P2" s="32" t="s">
        <v>119</v>
      </c>
    </row>
    <row r="3" spans="1:16" ht="12.75" x14ac:dyDescent="0.25">
      <c r="A3" s="248" t="s">
        <v>77</v>
      </c>
      <c r="B3" s="249"/>
      <c r="C3" s="249"/>
      <c r="D3" s="249"/>
      <c r="E3" s="249"/>
      <c r="F3" s="249"/>
      <c r="G3" s="249"/>
      <c r="H3" s="249"/>
      <c r="I3" s="31"/>
      <c r="J3" s="370" t="s">
        <v>77</v>
      </c>
      <c r="K3" s="249"/>
      <c r="L3" s="249"/>
      <c r="M3" s="249"/>
      <c r="N3" s="249"/>
      <c r="O3" s="249"/>
      <c r="P3" s="31"/>
    </row>
    <row r="5" spans="1:16" ht="12.75" x14ac:dyDescent="0.25">
      <c r="A5" s="361" t="s">
        <v>118</v>
      </c>
      <c r="B5" s="362"/>
      <c r="C5" s="362"/>
      <c r="D5" s="362"/>
      <c r="E5" s="362"/>
      <c r="F5" s="362"/>
      <c r="G5" s="362"/>
      <c r="H5" s="362"/>
      <c r="I5" s="362"/>
      <c r="J5" s="306" t="s">
        <v>118</v>
      </c>
      <c r="K5" s="275"/>
      <c r="L5" s="275"/>
      <c r="M5" s="275"/>
      <c r="N5" s="275"/>
      <c r="O5" s="275"/>
      <c r="P5" s="275"/>
    </row>
    <row r="6" spans="1:16" ht="22.5" x14ac:dyDescent="0.25">
      <c r="A6" s="12" t="s">
        <v>75</v>
      </c>
      <c r="B6" s="12" t="s">
        <v>0</v>
      </c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 t="s">
        <v>74</v>
      </c>
    </row>
    <row r="7" spans="1:16" ht="67.5" x14ac:dyDescent="0.25">
      <c r="A7" s="3" t="s">
        <v>73</v>
      </c>
      <c r="B7" s="3"/>
      <c r="C7" s="3" t="s">
        <v>72</v>
      </c>
      <c r="D7" s="3" t="s">
        <v>117</v>
      </c>
      <c r="E7" s="3" t="s">
        <v>116</v>
      </c>
      <c r="F7" s="3" t="s">
        <v>115</v>
      </c>
      <c r="G7" s="3" t="s">
        <v>114</v>
      </c>
      <c r="H7" s="3" t="s">
        <v>113</v>
      </c>
      <c r="I7" s="3" t="s">
        <v>112</v>
      </c>
      <c r="J7" s="3" t="s">
        <v>111</v>
      </c>
      <c r="K7" s="3" t="s">
        <v>95</v>
      </c>
      <c r="L7" s="3" t="s">
        <v>63</v>
      </c>
      <c r="M7" s="3" t="s">
        <v>62</v>
      </c>
    </row>
    <row r="8" spans="1:16" ht="12.75" x14ac:dyDescent="0.25">
      <c r="A8" s="367" t="s">
        <v>2</v>
      </c>
      <c r="B8" s="368"/>
      <c r="C8" s="28">
        <v>85689659</v>
      </c>
      <c r="D8" s="28">
        <v>33731662</v>
      </c>
      <c r="E8" s="28">
        <v>315315</v>
      </c>
      <c r="F8" s="28">
        <v>2999469</v>
      </c>
      <c r="G8" s="28">
        <v>625335</v>
      </c>
      <c r="H8" s="28">
        <v>0</v>
      </c>
      <c r="I8" s="28">
        <v>0</v>
      </c>
      <c r="J8" s="28">
        <v>4781623</v>
      </c>
      <c r="K8" s="28">
        <v>2016968</v>
      </c>
      <c r="L8" s="28">
        <v>0</v>
      </c>
      <c r="M8" s="28">
        <v>130160031</v>
      </c>
    </row>
    <row r="9" spans="1:16" x14ac:dyDescent="0.25">
      <c r="A9" s="30">
        <v>60611</v>
      </c>
      <c r="B9" s="29" t="s">
        <v>61</v>
      </c>
      <c r="C9" s="28">
        <v>15491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1259251</v>
      </c>
      <c r="L9" s="28">
        <v>0</v>
      </c>
      <c r="M9" s="28">
        <v>1274742</v>
      </c>
    </row>
    <row r="10" spans="1:16" x14ac:dyDescent="0.25">
      <c r="A10" s="30">
        <v>60612</v>
      </c>
      <c r="B10" s="29" t="s">
        <v>60</v>
      </c>
      <c r="C10" s="28">
        <v>1889423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1889423</v>
      </c>
    </row>
    <row r="11" spans="1:16" x14ac:dyDescent="0.25">
      <c r="A11" s="30">
        <v>60618</v>
      </c>
      <c r="B11" s="29" t="s">
        <v>59</v>
      </c>
      <c r="C11" s="28">
        <v>180979</v>
      </c>
      <c r="D11" s="28">
        <v>572474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753453</v>
      </c>
    </row>
    <row r="12" spans="1:16" x14ac:dyDescent="0.25">
      <c r="A12" s="30">
        <v>60622</v>
      </c>
      <c r="B12" s="29" t="s">
        <v>58</v>
      </c>
      <c r="C12" s="28">
        <v>706290</v>
      </c>
      <c r="D12" s="28">
        <v>3664500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4370790</v>
      </c>
    </row>
    <row r="13" spans="1:16" x14ac:dyDescent="0.25">
      <c r="A13" s="30">
        <v>60623</v>
      </c>
      <c r="B13" s="29" t="s">
        <v>110</v>
      </c>
      <c r="C13" s="28">
        <v>0</v>
      </c>
      <c r="D13" s="28">
        <v>4128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4128</v>
      </c>
    </row>
    <row r="14" spans="1:16" x14ac:dyDescent="0.25">
      <c r="A14" s="30">
        <v>60631</v>
      </c>
      <c r="B14" s="29" t="s">
        <v>57</v>
      </c>
      <c r="C14" s="28">
        <v>0</v>
      </c>
      <c r="D14" s="28">
        <v>29864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29864</v>
      </c>
    </row>
    <row r="15" spans="1:16" ht="22.5" x14ac:dyDescent="0.25">
      <c r="A15" s="30">
        <v>60632</v>
      </c>
      <c r="B15" s="29" t="s">
        <v>56</v>
      </c>
      <c r="C15" s="28">
        <v>166980</v>
      </c>
      <c r="D15" s="28">
        <v>4789012</v>
      </c>
      <c r="E15" s="28">
        <v>0</v>
      </c>
      <c r="F15" s="28">
        <v>1401630</v>
      </c>
      <c r="G15" s="28">
        <v>445335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6802957</v>
      </c>
    </row>
    <row r="16" spans="1:16" x14ac:dyDescent="0.25">
      <c r="A16" s="30">
        <v>60633</v>
      </c>
      <c r="B16" s="29" t="s">
        <v>94</v>
      </c>
      <c r="C16" s="28">
        <v>0</v>
      </c>
      <c r="D16" s="28">
        <v>4166435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4166435</v>
      </c>
    </row>
    <row r="17" spans="1:13" ht="22.5" x14ac:dyDescent="0.25">
      <c r="A17" s="30">
        <v>60636</v>
      </c>
      <c r="B17" s="29" t="s">
        <v>55</v>
      </c>
      <c r="C17" s="28">
        <v>357725</v>
      </c>
      <c r="D17" s="28">
        <v>853236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1210961</v>
      </c>
    </row>
    <row r="18" spans="1:13" ht="22.5" x14ac:dyDescent="0.25">
      <c r="A18" s="30">
        <v>6064</v>
      </c>
      <c r="B18" s="29" t="s">
        <v>54</v>
      </c>
      <c r="C18" s="28">
        <v>217737</v>
      </c>
      <c r="D18" s="28">
        <v>76177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293914</v>
      </c>
    </row>
    <row r="19" spans="1:13" ht="22.5" x14ac:dyDescent="0.25">
      <c r="A19" s="30">
        <v>6068</v>
      </c>
      <c r="B19" s="29" t="s">
        <v>52</v>
      </c>
      <c r="C19" s="28">
        <v>55120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55120</v>
      </c>
    </row>
    <row r="20" spans="1:13" x14ac:dyDescent="0.25">
      <c r="A20" s="30">
        <v>6135</v>
      </c>
      <c r="B20" s="29" t="s">
        <v>50</v>
      </c>
      <c r="C20" s="28">
        <v>10000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10000</v>
      </c>
    </row>
    <row r="21" spans="1:13" x14ac:dyDescent="0.25">
      <c r="A21" s="30">
        <v>61521</v>
      </c>
      <c r="B21" s="29" t="s">
        <v>49</v>
      </c>
      <c r="C21" s="28">
        <v>0</v>
      </c>
      <c r="D21" s="28">
        <v>74490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74490</v>
      </c>
    </row>
    <row r="22" spans="1:13" x14ac:dyDescent="0.25">
      <c r="A22" s="30">
        <v>61522</v>
      </c>
      <c r="B22" s="29" t="s">
        <v>48</v>
      </c>
      <c r="C22" s="28">
        <v>0</v>
      </c>
      <c r="D22" s="28">
        <v>679508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679508</v>
      </c>
    </row>
    <row r="23" spans="1:13" x14ac:dyDescent="0.25">
      <c r="A23" s="30">
        <v>61523</v>
      </c>
      <c r="B23" s="29" t="s">
        <v>93</v>
      </c>
      <c r="C23" s="28">
        <v>0</v>
      </c>
      <c r="D23" s="28">
        <v>0</v>
      </c>
      <c r="E23" s="28">
        <v>315315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757717</v>
      </c>
      <c r="L23" s="28">
        <v>0</v>
      </c>
      <c r="M23" s="28">
        <v>1073032</v>
      </c>
    </row>
    <row r="24" spans="1:13" x14ac:dyDescent="0.25">
      <c r="A24" s="30">
        <v>61551</v>
      </c>
      <c r="B24" s="29" t="s">
        <v>46</v>
      </c>
      <c r="C24" s="28">
        <v>540335</v>
      </c>
      <c r="D24" s="28">
        <v>1271449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1811784</v>
      </c>
    </row>
    <row r="25" spans="1:13" x14ac:dyDescent="0.25">
      <c r="A25" s="30">
        <v>61558</v>
      </c>
      <c r="B25" s="29" t="s">
        <v>44</v>
      </c>
      <c r="C25" s="28">
        <v>41600</v>
      </c>
      <c r="D25" s="28">
        <v>45640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174821</v>
      </c>
      <c r="K25" s="28">
        <v>0</v>
      </c>
      <c r="L25" s="28">
        <v>0</v>
      </c>
      <c r="M25" s="28">
        <v>262061</v>
      </c>
    </row>
    <row r="26" spans="1:13" ht="22.5" x14ac:dyDescent="0.25">
      <c r="A26" s="30">
        <v>61568</v>
      </c>
      <c r="B26" s="29" t="s">
        <v>43</v>
      </c>
      <c r="C26" s="28">
        <v>0</v>
      </c>
      <c r="D26" s="28">
        <v>677250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677250</v>
      </c>
    </row>
    <row r="27" spans="1:13" x14ac:dyDescent="0.25">
      <c r="A27" s="30">
        <v>6188</v>
      </c>
      <c r="B27" s="29" t="s">
        <v>109</v>
      </c>
      <c r="C27" s="28">
        <v>0</v>
      </c>
      <c r="D27" s="28">
        <v>0</v>
      </c>
      <c r="E27" s="28">
        <v>0</v>
      </c>
      <c r="F27" s="28">
        <v>0</v>
      </c>
      <c r="G27" s="28">
        <v>180000</v>
      </c>
      <c r="H27" s="28">
        <v>0</v>
      </c>
      <c r="I27" s="28">
        <v>0</v>
      </c>
      <c r="J27" s="28">
        <v>4606802</v>
      </c>
      <c r="K27" s="28">
        <v>0</v>
      </c>
      <c r="L27" s="28">
        <v>0</v>
      </c>
      <c r="M27" s="28">
        <v>4786802</v>
      </c>
    </row>
    <row r="28" spans="1:13" ht="22.5" x14ac:dyDescent="0.25">
      <c r="A28" s="30">
        <v>62268</v>
      </c>
      <c r="B28" s="29" t="s">
        <v>90</v>
      </c>
      <c r="C28" s="28">
        <v>0</v>
      </c>
      <c r="D28" s="28">
        <v>0</v>
      </c>
      <c r="E28" s="28">
        <v>0</v>
      </c>
      <c r="F28" s="28">
        <v>722000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722000</v>
      </c>
    </row>
    <row r="29" spans="1:13" x14ac:dyDescent="0.25">
      <c r="A29" s="30">
        <v>6228</v>
      </c>
      <c r="B29" s="29" t="s">
        <v>108</v>
      </c>
      <c r="C29" s="28">
        <v>0</v>
      </c>
      <c r="D29" s="28">
        <v>910172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910172</v>
      </c>
    </row>
    <row r="30" spans="1:13" ht="22.5" x14ac:dyDescent="0.25">
      <c r="A30" s="30">
        <v>6236</v>
      </c>
      <c r="B30" s="29" t="s">
        <v>39</v>
      </c>
      <c r="C30" s="28">
        <v>0</v>
      </c>
      <c r="D30" s="28">
        <v>908760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908760</v>
      </c>
    </row>
    <row r="31" spans="1:13" x14ac:dyDescent="0.25">
      <c r="A31" s="30">
        <v>6241</v>
      </c>
      <c r="B31" s="29" t="s">
        <v>38</v>
      </c>
      <c r="C31" s="28">
        <v>0</v>
      </c>
      <c r="D31" s="28">
        <v>898392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898392</v>
      </c>
    </row>
    <row r="32" spans="1:13" ht="33.75" x14ac:dyDescent="0.25">
      <c r="A32" s="30">
        <v>6245</v>
      </c>
      <c r="B32" s="29" t="s">
        <v>37</v>
      </c>
      <c r="C32" s="28">
        <v>0</v>
      </c>
      <c r="D32" s="28">
        <v>731132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731132</v>
      </c>
    </row>
    <row r="33" spans="1:13" ht="22.5" x14ac:dyDescent="0.25">
      <c r="A33" s="30">
        <v>6247</v>
      </c>
      <c r="B33" s="29" t="s">
        <v>107</v>
      </c>
      <c r="C33" s="28">
        <v>0</v>
      </c>
      <c r="D33" s="28">
        <v>37628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37628</v>
      </c>
    </row>
    <row r="34" spans="1:13" ht="22.5" x14ac:dyDescent="0.25">
      <c r="A34" s="30">
        <v>6251</v>
      </c>
      <c r="B34" s="29" t="s">
        <v>36</v>
      </c>
      <c r="C34" s="28">
        <v>0</v>
      </c>
      <c r="D34" s="28">
        <v>1075908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1075908</v>
      </c>
    </row>
    <row r="35" spans="1:13" ht="22.5" x14ac:dyDescent="0.25">
      <c r="A35" s="30">
        <v>6261</v>
      </c>
      <c r="B35" s="29" t="s">
        <v>35</v>
      </c>
      <c r="C35" s="28">
        <v>0</v>
      </c>
      <c r="D35" s="28">
        <v>11530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11530</v>
      </c>
    </row>
    <row r="36" spans="1:13" ht="22.5" x14ac:dyDescent="0.25">
      <c r="A36" s="30">
        <v>6262</v>
      </c>
      <c r="B36" s="29" t="s">
        <v>34</v>
      </c>
      <c r="C36" s="28">
        <v>1468750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1468750</v>
      </c>
    </row>
    <row r="37" spans="1:13" x14ac:dyDescent="0.25">
      <c r="A37" s="30">
        <v>6351</v>
      </c>
      <c r="B37" s="29" t="s">
        <v>88</v>
      </c>
      <c r="C37" s="28">
        <v>0</v>
      </c>
      <c r="D37" s="28">
        <v>0</v>
      </c>
      <c r="E37" s="28">
        <v>0</v>
      </c>
      <c r="F37" s="28">
        <v>875839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875839</v>
      </c>
    </row>
    <row r="38" spans="1:13" ht="22.5" x14ac:dyDescent="0.25">
      <c r="A38" s="30">
        <v>64111</v>
      </c>
      <c r="B38" s="29" t="s">
        <v>33</v>
      </c>
      <c r="C38" s="28">
        <v>67254763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67254763</v>
      </c>
    </row>
    <row r="39" spans="1:13" ht="22.5" x14ac:dyDescent="0.25">
      <c r="A39" s="30">
        <v>6458</v>
      </c>
      <c r="B39" s="29" t="s">
        <v>32</v>
      </c>
      <c r="C39" s="28">
        <v>12784466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12784466</v>
      </c>
    </row>
    <row r="40" spans="1:13" ht="33.75" x14ac:dyDescent="0.25">
      <c r="A40" s="30">
        <v>6718</v>
      </c>
      <c r="B40" s="29" t="s">
        <v>106</v>
      </c>
      <c r="C40" s="28">
        <v>0</v>
      </c>
      <c r="D40" s="28">
        <v>11148267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11148267</v>
      </c>
    </row>
    <row r="41" spans="1:13" ht="33.75" x14ac:dyDescent="0.25">
      <c r="A41" s="30">
        <v>6722</v>
      </c>
      <c r="B41" s="29" t="s">
        <v>105</v>
      </c>
      <c r="C41" s="28">
        <v>0</v>
      </c>
      <c r="D41" s="28">
        <v>1105710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1105710</v>
      </c>
    </row>
    <row r="42" spans="1:13" ht="12.75" x14ac:dyDescent="0.25">
      <c r="A42" s="367" t="s">
        <v>1</v>
      </c>
      <c r="B42" s="368"/>
      <c r="C42" s="28">
        <v>110700</v>
      </c>
      <c r="D42" s="28">
        <v>9617213</v>
      </c>
      <c r="E42" s="28">
        <v>671085</v>
      </c>
      <c r="F42" s="28">
        <v>2509700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12908698</v>
      </c>
    </row>
    <row r="43" spans="1:13" ht="22.5" x14ac:dyDescent="0.25">
      <c r="A43" s="30">
        <v>7038</v>
      </c>
      <c r="B43" s="29" t="s">
        <v>104</v>
      </c>
      <c r="C43" s="28">
        <v>0</v>
      </c>
      <c r="D43" s="28">
        <v>0</v>
      </c>
      <c r="E43" s="28">
        <v>671085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671085</v>
      </c>
    </row>
    <row r="44" spans="1:13" x14ac:dyDescent="0.25">
      <c r="A44" s="30">
        <v>70611</v>
      </c>
      <c r="B44" s="29" t="s">
        <v>103</v>
      </c>
      <c r="C44" s="28">
        <v>110700</v>
      </c>
      <c r="D44" s="28">
        <v>0</v>
      </c>
      <c r="E44" s="28">
        <v>0</v>
      </c>
      <c r="F44" s="28">
        <v>2509700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2620400</v>
      </c>
    </row>
    <row r="45" spans="1:13" ht="45" x14ac:dyDescent="0.25">
      <c r="A45" s="30">
        <v>7088</v>
      </c>
      <c r="B45" s="29" t="s">
        <v>28</v>
      </c>
      <c r="C45" s="28">
        <v>0</v>
      </c>
      <c r="D45" s="28">
        <v>1848051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1848051</v>
      </c>
    </row>
    <row r="46" spans="1:13" ht="22.5" x14ac:dyDescent="0.25">
      <c r="A46" s="30">
        <v>74718</v>
      </c>
      <c r="B46" s="29" t="s">
        <v>82</v>
      </c>
      <c r="C46" s="28">
        <v>0</v>
      </c>
      <c r="D46" s="28">
        <v>7769162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7769162</v>
      </c>
    </row>
    <row r="47" spans="1:13" ht="12.75" x14ac:dyDescent="0.25">
      <c r="A47" s="365" t="s">
        <v>26</v>
      </c>
      <c r="B47" s="366"/>
      <c r="C47" s="366"/>
      <c r="D47" s="366"/>
      <c r="E47" s="366"/>
      <c r="F47" s="366"/>
      <c r="G47" s="366"/>
      <c r="H47" s="366"/>
      <c r="I47" s="366"/>
    </row>
  </sheetData>
  <mergeCells count="11">
    <mergeCell ref="A47:I47"/>
    <mergeCell ref="A5:I5"/>
    <mergeCell ref="A42:B42"/>
    <mergeCell ref="A8:B8"/>
    <mergeCell ref="J1:O1"/>
    <mergeCell ref="J2:O2"/>
    <mergeCell ref="J3:O3"/>
    <mergeCell ref="J5:P5"/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78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showGridLines="0" workbookViewId="0">
      <selection activeCell="A5" sqref="A5:P5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81</v>
      </c>
      <c r="B1" s="244"/>
      <c r="C1" s="244"/>
      <c r="D1" s="244"/>
      <c r="E1" s="244"/>
      <c r="F1" s="244"/>
      <c r="G1" s="244"/>
      <c r="H1" s="244"/>
      <c r="I1" s="33" t="s">
        <v>80</v>
      </c>
      <c r="J1" s="359" t="s">
        <v>81</v>
      </c>
      <c r="K1" s="244"/>
      <c r="L1" s="244"/>
      <c r="M1" s="244"/>
      <c r="N1" s="244"/>
      <c r="O1" s="244"/>
      <c r="P1" s="33" t="s">
        <v>80</v>
      </c>
    </row>
    <row r="2" spans="1:16" ht="12.75" x14ac:dyDescent="0.25">
      <c r="A2" s="252" t="s">
        <v>79</v>
      </c>
      <c r="B2" s="253"/>
      <c r="C2" s="253"/>
      <c r="D2" s="253"/>
      <c r="E2" s="253"/>
      <c r="F2" s="253"/>
      <c r="G2" s="253"/>
      <c r="H2" s="253"/>
      <c r="I2" s="32" t="s">
        <v>102</v>
      </c>
      <c r="J2" s="369" t="s">
        <v>79</v>
      </c>
      <c r="K2" s="253"/>
      <c r="L2" s="253"/>
      <c r="M2" s="253"/>
      <c r="N2" s="253"/>
      <c r="O2" s="253"/>
      <c r="P2" s="32" t="s">
        <v>102</v>
      </c>
    </row>
    <row r="3" spans="1:16" ht="12.75" x14ac:dyDescent="0.25">
      <c r="A3" s="248" t="s">
        <v>77</v>
      </c>
      <c r="B3" s="249"/>
      <c r="C3" s="249"/>
      <c r="D3" s="249"/>
      <c r="E3" s="249"/>
      <c r="F3" s="249"/>
      <c r="G3" s="249"/>
      <c r="H3" s="249"/>
      <c r="I3" s="31"/>
      <c r="J3" s="370" t="s">
        <v>77</v>
      </c>
      <c r="K3" s="249"/>
      <c r="L3" s="249"/>
      <c r="M3" s="249"/>
      <c r="N3" s="249"/>
      <c r="O3" s="249"/>
      <c r="P3" s="31"/>
    </row>
    <row r="5" spans="1:16" ht="12.75" x14ac:dyDescent="0.25">
      <c r="A5" s="361" t="s">
        <v>101</v>
      </c>
      <c r="B5" s="362"/>
      <c r="C5" s="362"/>
      <c r="D5" s="362"/>
      <c r="E5" s="362"/>
      <c r="F5" s="362"/>
      <c r="G5" s="362"/>
      <c r="H5" s="362"/>
      <c r="I5" s="362"/>
      <c r="J5" s="306" t="s">
        <v>101</v>
      </c>
      <c r="K5" s="275"/>
      <c r="L5" s="275"/>
      <c r="M5" s="275"/>
      <c r="N5" s="275"/>
      <c r="O5" s="275"/>
      <c r="P5" s="275"/>
    </row>
    <row r="6" spans="1:16" ht="22.5" x14ac:dyDescent="0.25">
      <c r="A6" s="12" t="s">
        <v>75</v>
      </c>
      <c r="B6" s="12" t="s">
        <v>0</v>
      </c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8</v>
      </c>
      <c r="K6" s="12" t="s">
        <v>74</v>
      </c>
    </row>
    <row r="7" spans="1:16" ht="56.25" x14ac:dyDescent="0.25">
      <c r="A7" s="3" t="s">
        <v>73</v>
      </c>
      <c r="B7" s="3"/>
      <c r="C7" s="3" t="s">
        <v>72</v>
      </c>
      <c r="D7" s="3" t="s">
        <v>100</v>
      </c>
      <c r="E7" s="3" t="s">
        <v>99</v>
      </c>
      <c r="F7" s="3" t="s">
        <v>98</v>
      </c>
      <c r="G7" s="3" t="s">
        <v>97</v>
      </c>
      <c r="H7" s="3" t="s">
        <v>96</v>
      </c>
      <c r="I7" s="3" t="s">
        <v>63</v>
      </c>
      <c r="J7" s="3" t="s">
        <v>95</v>
      </c>
      <c r="K7" s="3" t="s">
        <v>62</v>
      </c>
    </row>
    <row r="8" spans="1:16" ht="12.75" x14ac:dyDescent="0.25">
      <c r="A8" s="367" t="s">
        <v>2</v>
      </c>
      <c r="B8" s="368"/>
      <c r="C8" s="28">
        <v>368978480</v>
      </c>
      <c r="D8" s="28">
        <v>12961479</v>
      </c>
      <c r="E8" s="28">
        <v>359214399</v>
      </c>
      <c r="F8" s="28">
        <v>3576366</v>
      </c>
      <c r="G8" s="28">
        <v>0</v>
      </c>
      <c r="H8" s="28">
        <v>0</v>
      </c>
      <c r="I8" s="28">
        <v>0</v>
      </c>
      <c r="J8" s="28">
        <v>0</v>
      </c>
      <c r="K8" s="28">
        <v>744730724</v>
      </c>
    </row>
    <row r="9" spans="1:16" x14ac:dyDescent="0.25">
      <c r="A9" s="30">
        <v>60611</v>
      </c>
      <c r="B9" s="29" t="s">
        <v>61</v>
      </c>
      <c r="C9" s="28">
        <v>680015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680015</v>
      </c>
    </row>
    <row r="10" spans="1:16" x14ac:dyDescent="0.25">
      <c r="A10" s="30">
        <v>60612</v>
      </c>
      <c r="B10" s="29" t="s">
        <v>60</v>
      </c>
      <c r="C10" s="28">
        <v>11070582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11070582</v>
      </c>
    </row>
    <row r="11" spans="1:16" x14ac:dyDescent="0.25">
      <c r="A11" s="30">
        <v>60618</v>
      </c>
      <c r="B11" s="29" t="s">
        <v>59</v>
      </c>
      <c r="C11" s="28">
        <v>2249711</v>
      </c>
      <c r="D11" s="28">
        <v>0</v>
      </c>
      <c r="E11" s="28">
        <v>33360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2283071</v>
      </c>
    </row>
    <row r="12" spans="1:16" x14ac:dyDescent="0.25">
      <c r="A12" s="30">
        <v>60622</v>
      </c>
      <c r="B12" s="29" t="s">
        <v>58</v>
      </c>
      <c r="C12" s="28">
        <v>13356477</v>
      </c>
      <c r="D12" s="28">
        <v>0</v>
      </c>
      <c r="E12" s="28">
        <v>452800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13809277</v>
      </c>
    </row>
    <row r="13" spans="1:16" x14ac:dyDescent="0.25">
      <c r="A13" s="30">
        <v>60631</v>
      </c>
      <c r="B13" s="29" t="s">
        <v>57</v>
      </c>
      <c r="C13" s="28">
        <v>454130</v>
      </c>
      <c r="D13" s="28">
        <v>0</v>
      </c>
      <c r="E13" s="28">
        <v>55477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509607</v>
      </c>
    </row>
    <row r="14" spans="1:16" ht="22.5" x14ac:dyDescent="0.25">
      <c r="A14" s="30">
        <v>60632</v>
      </c>
      <c r="B14" s="29" t="s">
        <v>56</v>
      </c>
      <c r="C14" s="28">
        <v>12616424</v>
      </c>
      <c r="D14" s="28">
        <v>338920</v>
      </c>
      <c r="E14" s="28">
        <v>856836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13812180</v>
      </c>
    </row>
    <row r="15" spans="1:16" x14ac:dyDescent="0.25">
      <c r="A15" s="30">
        <v>60633</v>
      </c>
      <c r="B15" s="29" t="s">
        <v>94</v>
      </c>
      <c r="C15" s="28">
        <v>0</v>
      </c>
      <c r="D15" s="28">
        <v>12622559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12622559</v>
      </c>
    </row>
    <row r="16" spans="1:16" ht="22.5" x14ac:dyDescent="0.25">
      <c r="A16" s="30">
        <v>60636</v>
      </c>
      <c r="B16" s="29" t="s">
        <v>55</v>
      </c>
      <c r="C16" s="28">
        <v>2586887</v>
      </c>
      <c r="D16" s="28">
        <v>0</v>
      </c>
      <c r="E16" s="28">
        <v>109392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2696279</v>
      </c>
    </row>
    <row r="17" spans="1:11" ht="22.5" x14ac:dyDescent="0.25">
      <c r="A17" s="30">
        <v>6064</v>
      </c>
      <c r="B17" s="29" t="s">
        <v>54</v>
      </c>
      <c r="C17" s="28">
        <v>876499</v>
      </c>
      <c r="D17" s="28">
        <v>0</v>
      </c>
      <c r="E17" s="28">
        <v>60610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937109</v>
      </c>
    </row>
    <row r="18" spans="1:11" ht="22.5" x14ac:dyDescent="0.25">
      <c r="A18" s="30">
        <v>6068</v>
      </c>
      <c r="B18" s="29" t="s">
        <v>52</v>
      </c>
      <c r="C18" s="28">
        <v>459085</v>
      </c>
      <c r="D18" s="28">
        <v>0</v>
      </c>
      <c r="E18" s="28">
        <v>415405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874490</v>
      </c>
    </row>
    <row r="19" spans="1:11" x14ac:dyDescent="0.25">
      <c r="A19" s="30">
        <v>6135</v>
      </c>
      <c r="B19" s="29" t="s">
        <v>50</v>
      </c>
      <c r="C19" s="28">
        <v>2038812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2038812</v>
      </c>
    </row>
    <row r="20" spans="1:11" x14ac:dyDescent="0.25">
      <c r="A20" s="30">
        <v>61521</v>
      </c>
      <c r="B20" s="29" t="s">
        <v>49</v>
      </c>
      <c r="C20" s="28">
        <v>600000</v>
      </c>
      <c r="D20" s="28">
        <v>0</v>
      </c>
      <c r="E20" s="28">
        <v>1235000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1835000</v>
      </c>
    </row>
    <row r="21" spans="1:11" x14ac:dyDescent="0.25">
      <c r="A21" s="30">
        <v>61522</v>
      </c>
      <c r="B21" s="29" t="s">
        <v>48</v>
      </c>
      <c r="C21" s="28">
        <v>2310525</v>
      </c>
      <c r="D21" s="28">
        <v>0</v>
      </c>
      <c r="E21" s="28">
        <v>612800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2923325</v>
      </c>
    </row>
    <row r="22" spans="1:11" x14ac:dyDescent="0.25">
      <c r="A22" s="30">
        <v>61523</v>
      </c>
      <c r="B22" s="29" t="s">
        <v>93</v>
      </c>
      <c r="C22" s="28">
        <v>0</v>
      </c>
      <c r="D22" s="28">
        <v>0</v>
      </c>
      <c r="E22" s="28">
        <v>0</v>
      </c>
      <c r="F22" s="28">
        <v>3548117</v>
      </c>
      <c r="G22" s="28">
        <v>0</v>
      </c>
      <c r="H22" s="28">
        <v>0</v>
      </c>
      <c r="I22" s="28">
        <v>0</v>
      </c>
      <c r="J22" s="28">
        <v>0</v>
      </c>
      <c r="K22" s="28">
        <v>3548117</v>
      </c>
    </row>
    <row r="23" spans="1:11" x14ac:dyDescent="0.25">
      <c r="A23" s="30">
        <v>61551</v>
      </c>
      <c r="B23" s="29" t="s">
        <v>46</v>
      </c>
      <c r="C23" s="28">
        <v>4247932</v>
      </c>
      <c r="D23" s="28">
        <v>0</v>
      </c>
      <c r="E23" s="28">
        <v>986676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5234608</v>
      </c>
    </row>
    <row r="24" spans="1:11" x14ac:dyDescent="0.25">
      <c r="A24" s="30">
        <v>61558</v>
      </c>
      <c r="B24" s="29" t="s">
        <v>44</v>
      </c>
      <c r="C24" s="28">
        <v>423928</v>
      </c>
      <c r="D24" s="28">
        <v>0</v>
      </c>
      <c r="E24" s="28">
        <v>58900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482828</v>
      </c>
    </row>
    <row r="25" spans="1:11" ht="22.5" x14ac:dyDescent="0.25">
      <c r="A25" s="30">
        <v>6161</v>
      </c>
      <c r="B25" s="29" t="s">
        <v>92</v>
      </c>
      <c r="C25" s="28">
        <v>0</v>
      </c>
      <c r="D25" s="28">
        <v>0</v>
      </c>
      <c r="E25" s="28">
        <v>458831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458831</v>
      </c>
    </row>
    <row r="26" spans="1:11" ht="33.75" x14ac:dyDescent="0.25">
      <c r="A26" s="30">
        <v>6184</v>
      </c>
      <c r="B26" s="29" t="s">
        <v>91</v>
      </c>
      <c r="C26" s="28">
        <v>0</v>
      </c>
      <c r="D26" s="28">
        <v>0</v>
      </c>
      <c r="E26" s="28">
        <v>1173240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1173240</v>
      </c>
    </row>
    <row r="27" spans="1:11" ht="22.5" x14ac:dyDescent="0.25">
      <c r="A27" s="30">
        <v>62268</v>
      </c>
      <c r="B27" s="29" t="s">
        <v>90</v>
      </c>
      <c r="C27" s="28">
        <v>0</v>
      </c>
      <c r="D27" s="28">
        <v>0</v>
      </c>
      <c r="E27" s="28">
        <v>561640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561640</v>
      </c>
    </row>
    <row r="28" spans="1:11" ht="22.5" x14ac:dyDescent="0.25">
      <c r="A28" s="30">
        <v>6236</v>
      </c>
      <c r="B28" s="29" t="s">
        <v>39</v>
      </c>
      <c r="C28" s="28">
        <v>1045160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1045160</v>
      </c>
    </row>
    <row r="29" spans="1:11" x14ac:dyDescent="0.25">
      <c r="A29" s="30">
        <v>6241</v>
      </c>
      <c r="B29" s="29" t="s">
        <v>38</v>
      </c>
      <c r="C29" s="28">
        <v>807497</v>
      </c>
      <c r="D29" s="28">
        <v>0</v>
      </c>
      <c r="E29" s="28">
        <v>124829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932326</v>
      </c>
    </row>
    <row r="30" spans="1:11" ht="33.75" x14ac:dyDescent="0.25">
      <c r="A30" s="30">
        <v>6245</v>
      </c>
      <c r="B30" s="29" t="s">
        <v>37</v>
      </c>
      <c r="C30" s="28">
        <v>7900</v>
      </c>
      <c r="D30" s="28">
        <v>0</v>
      </c>
      <c r="E30" s="28">
        <v>29800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37700</v>
      </c>
    </row>
    <row r="31" spans="1:11" ht="22.5" x14ac:dyDescent="0.25">
      <c r="A31" s="30">
        <v>6251</v>
      </c>
      <c r="B31" s="29" t="s">
        <v>36</v>
      </c>
      <c r="C31" s="28">
        <v>0</v>
      </c>
      <c r="D31" s="28">
        <v>0</v>
      </c>
      <c r="E31" s="28">
        <v>951732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951732</v>
      </c>
    </row>
    <row r="32" spans="1:11" ht="22.5" x14ac:dyDescent="0.25">
      <c r="A32" s="30">
        <v>6262</v>
      </c>
      <c r="B32" s="29" t="s">
        <v>34</v>
      </c>
      <c r="C32" s="28">
        <v>5875134</v>
      </c>
      <c r="D32" s="28">
        <v>0</v>
      </c>
      <c r="E32" s="28">
        <v>910193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6785327</v>
      </c>
    </row>
    <row r="33" spans="1:11" x14ac:dyDescent="0.25">
      <c r="A33" s="30">
        <v>6282</v>
      </c>
      <c r="B33" s="29" t="s">
        <v>89</v>
      </c>
      <c r="C33" s="28">
        <v>8234688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8234688</v>
      </c>
    </row>
    <row r="34" spans="1:11" x14ac:dyDescent="0.25">
      <c r="A34" s="30">
        <v>6351</v>
      </c>
      <c r="B34" s="29" t="s">
        <v>88</v>
      </c>
      <c r="C34" s="28">
        <v>2225183</v>
      </c>
      <c r="D34" s="28">
        <v>0</v>
      </c>
      <c r="E34" s="28">
        <v>49031</v>
      </c>
      <c r="F34" s="28">
        <v>28249</v>
      </c>
      <c r="G34" s="28">
        <v>0</v>
      </c>
      <c r="H34" s="28">
        <v>0</v>
      </c>
      <c r="I34" s="28">
        <v>0</v>
      </c>
      <c r="J34" s="28">
        <v>0</v>
      </c>
      <c r="K34" s="28">
        <v>2302463</v>
      </c>
    </row>
    <row r="35" spans="1:11" ht="22.5" x14ac:dyDescent="0.25">
      <c r="A35" s="30">
        <v>6355</v>
      </c>
      <c r="B35" s="29" t="s">
        <v>87</v>
      </c>
      <c r="C35" s="28">
        <v>71500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71500</v>
      </c>
    </row>
    <row r="36" spans="1:11" ht="22.5" x14ac:dyDescent="0.25">
      <c r="A36" s="30">
        <v>64111</v>
      </c>
      <c r="B36" s="29" t="s">
        <v>33</v>
      </c>
      <c r="C36" s="28">
        <v>250399639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250399639</v>
      </c>
    </row>
    <row r="37" spans="1:11" ht="22.5" x14ac:dyDescent="0.25">
      <c r="A37" s="30">
        <v>6458</v>
      </c>
      <c r="B37" s="29" t="s">
        <v>32</v>
      </c>
      <c r="C37" s="28">
        <v>46243972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46243972</v>
      </c>
    </row>
    <row r="38" spans="1:11" ht="22.5" x14ac:dyDescent="0.25">
      <c r="A38" s="30">
        <v>673</v>
      </c>
      <c r="B38" s="29" t="s">
        <v>86</v>
      </c>
      <c r="C38" s="28">
        <v>96800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96800</v>
      </c>
    </row>
    <row r="39" spans="1:11" ht="33.75" x14ac:dyDescent="0.25">
      <c r="A39" s="30">
        <v>6743</v>
      </c>
      <c r="B39" s="29" t="s">
        <v>85</v>
      </c>
      <c r="C39" s="28">
        <v>0</v>
      </c>
      <c r="D39" s="28">
        <v>0</v>
      </c>
      <c r="E39" s="28">
        <v>350077847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350077847</v>
      </c>
    </row>
    <row r="40" spans="1:11" ht="12.75" x14ac:dyDescent="0.25">
      <c r="A40" s="367" t="s">
        <v>1</v>
      </c>
      <c r="B40" s="368"/>
      <c r="C40" s="28">
        <v>12356000</v>
      </c>
      <c r="D40" s="28">
        <v>0</v>
      </c>
      <c r="E40" s="28">
        <v>164677804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177033804</v>
      </c>
    </row>
    <row r="41" spans="1:11" ht="33.75" x14ac:dyDescent="0.25">
      <c r="A41" s="30">
        <v>70832</v>
      </c>
      <c r="B41" s="29" t="s">
        <v>84</v>
      </c>
      <c r="C41" s="28">
        <v>300000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300000</v>
      </c>
    </row>
    <row r="42" spans="1:11" ht="22.5" x14ac:dyDescent="0.25">
      <c r="A42" s="30">
        <v>7388</v>
      </c>
      <c r="B42" s="29" t="s">
        <v>83</v>
      </c>
      <c r="C42" s="28">
        <v>12056000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12056000</v>
      </c>
    </row>
    <row r="43" spans="1:11" ht="22.5" x14ac:dyDescent="0.25">
      <c r="A43" s="30">
        <v>74718</v>
      </c>
      <c r="B43" s="29" t="s">
        <v>82</v>
      </c>
      <c r="C43" s="28">
        <v>0</v>
      </c>
      <c r="D43" s="28">
        <v>0</v>
      </c>
      <c r="E43" s="28">
        <v>164677804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164677804</v>
      </c>
    </row>
    <row r="44" spans="1:11" ht="12.75" x14ac:dyDescent="0.25">
      <c r="A44" s="365" t="s">
        <v>26</v>
      </c>
      <c r="B44" s="366"/>
      <c r="C44" s="366"/>
      <c r="D44" s="366"/>
      <c r="E44" s="366"/>
      <c r="F44" s="366"/>
      <c r="G44" s="366"/>
      <c r="H44" s="366"/>
      <c r="I44" s="366"/>
    </row>
  </sheetData>
  <mergeCells count="11">
    <mergeCell ref="A44:I44"/>
    <mergeCell ref="A5:I5"/>
    <mergeCell ref="A40:B40"/>
    <mergeCell ref="A8:B8"/>
    <mergeCell ref="J1:O1"/>
    <mergeCell ref="J2:O2"/>
    <mergeCell ref="J3:O3"/>
    <mergeCell ref="J5:P5"/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82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workbookViewId="0">
      <selection activeCell="A5" sqref="A5:P5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81</v>
      </c>
      <c r="B1" s="244"/>
      <c r="C1" s="244"/>
      <c r="D1" s="244"/>
      <c r="E1" s="244"/>
      <c r="F1" s="244"/>
      <c r="G1" s="244"/>
      <c r="H1" s="244"/>
      <c r="I1" s="33" t="s">
        <v>80</v>
      </c>
      <c r="J1" s="359" t="s">
        <v>81</v>
      </c>
      <c r="K1" s="244"/>
      <c r="L1" s="244"/>
      <c r="M1" s="244"/>
      <c r="N1" s="244"/>
      <c r="O1" s="244"/>
      <c r="P1" s="33" t="s">
        <v>80</v>
      </c>
    </row>
    <row r="2" spans="1:16" ht="12.75" x14ac:dyDescent="0.25">
      <c r="A2" s="252" t="s">
        <v>79</v>
      </c>
      <c r="B2" s="253"/>
      <c r="C2" s="253"/>
      <c r="D2" s="253"/>
      <c r="E2" s="253"/>
      <c r="F2" s="253"/>
      <c r="G2" s="253"/>
      <c r="H2" s="253"/>
      <c r="I2" s="32" t="s">
        <v>78</v>
      </c>
      <c r="J2" s="369" t="s">
        <v>79</v>
      </c>
      <c r="K2" s="253"/>
      <c r="L2" s="253"/>
      <c r="M2" s="253"/>
      <c r="N2" s="253"/>
      <c r="O2" s="253"/>
      <c r="P2" s="32" t="s">
        <v>78</v>
      </c>
    </row>
    <row r="3" spans="1:16" ht="12.75" x14ac:dyDescent="0.25">
      <c r="A3" s="248" t="s">
        <v>77</v>
      </c>
      <c r="B3" s="249"/>
      <c r="C3" s="249"/>
      <c r="D3" s="249"/>
      <c r="E3" s="249"/>
      <c r="F3" s="249"/>
      <c r="G3" s="249"/>
      <c r="H3" s="249"/>
      <c r="I3" s="31"/>
      <c r="J3" s="370" t="s">
        <v>77</v>
      </c>
      <c r="K3" s="249"/>
      <c r="L3" s="249"/>
      <c r="M3" s="249"/>
      <c r="N3" s="249"/>
      <c r="O3" s="249"/>
      <c r="P3" s="31"/>
    </row>
    <row r="5" spans="1:16" ht="12.75" x14ac:dyDescent="0.25">
      <c r="A5" s="361" t="s">
        <v>76</v>
      </c>
      <c r="B5" s="362"/>
      <c r="C5" s="362"/>
      <c r="D5" s="362"/>
      <c r="E5" s="362"/>
      <c r="F5" s="362"/>
      <c r="G5" s="362"/>
      <c r="H5" s="362"/>
      <c r="I5" s="362"/>
      <c r="J5" s="306" t="s">
        <v>76</v>
      </c>
      <c r="K5" s="275"/>
      <c r="L5" s="275"/>
      <c r="M5" s="275"/>
      <c r="N5" s="275"/>
      <c r="O5" s="275"/>
      <c r="P5" s="275"/>
    </row>
    <row r="6" spans="1:16" ht="22.5" x14ac:dyDescent="0.25">
      <c r="A6" s="12" t="s">
        <v>75</v>
      </c>
      <c r="B6" s="12" t="s">
        <v>0</v>
      </c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 t="s">
        <v>74</v>
      </c>
    </row>
    <row r="7" spans="1:16" ht="56.25" x14ac:dyDescent="0.25">
      <c r="A7" s="3" t="s">
        <v>73</v>
      </c>
      <c r="B7" s="3"/>
      <c r="C7" s="3" t="s">
        <v>72</v>
      </c>
      <c r="D7" s="3" t="s">
        <v>71</v>
      </c>
      <c r="E7" s="3" t="s">
        <v>70</v>
      </c>
      <c r="F7" s="3" t="s">
        <v>69</v>
      </c>
      <c r="G7" s="3" t="s">
        <v>68</v>
      </c>
      <c r="H7" s="3" t="s">
        <v>67</v>
      </c>
      <c r="I7" s="3" t="s">
        <v>66</v>
      </c>
      <c r="J7" s="3" t="s">
        <v>65</v>
      </c>
      <c r="K7" s="3" t="s">
        <v>64</v>
      </c>
      <c r="L7" s="3" t="s">
        <v>63</v>
      </c>
      <c r="M7" s="3" t="s">
        <v>62</v>
      </c>
    </row>
    <row r="8" spans="1:16" ht="12.75" x14ac:dyDescent="0.25">
      <c r="A8" s="367" t="s">
        <v>2</v>
      </c>
      <c r="B8" s="368"/>
      <c r="C8" s="28">
        <v>98326922</v>
      </c>
      <c r="D8" s="28">
        <v>50169878</v>
      </c>
      <c r="E8" s="28">
        <v>120832218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16000000</v>
      </c>
      <c r="L8" s="28">
        <v>0</v>
      </c>
      <c r="M8" s="28">
        <v>285329018</v>
      </c>
    </row>
    <row r="9" spans="1:16" x14ac:dyDescent="0.25">
      <c r="A9" s="30">
        <v>60611</v>
      </c>
      <c r="B9" s="29" t="s">
        <v>61</v>
      </c>
      <c r="C9" s="28">
        <v>0</v>
      </c>
      <c r="D9" s="28">
        <v>198818</v>
      </c>
      <c r="E9" s="28">
        <v>70037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268855</v>
      </c>
    </row>
    <row r="10" spans="1:16" x14ac:dyDescent="0.25">
      <c r="A10" s="30">
        <v>60612</v>
      </c>
      <c r="B10" s="29" t="s">
        <v>60</v>
      </c>
      <c r="C10" s="28">
        <v>0</v>
      </c>
      <c r="D10" s="28">
        <v>1163637</v>
      </c>
      <c r="E10" s="28">
        <v>3194812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4358449</v>
      </c>
    </row>
    <row r="11" spans="1:16" x14ac:dyDescent="0.25">
      <c r="A11" s="30">
        <v>60618</v>
      </c>
      <c r="B11" s="29" t="s">
        <v>59</v>
      </c>
      <c r="C11" s="28">
        <v>29800</v>
      </c>
      <c r="D11" s="28">
        <v>150040</v>
      </c>
      <c r="E11" s="28">
        <v>381235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561075</v>
      </c>
    </row>
    <row r="12" spans="1:16" x14ac:dyDescent="0.25">
      <c r="A12" s="30">
        <v>60622</v>
      </c>
      <c r="B12" s="29" t="s">
        <v>58</v>
      </c>
      <c r="C12" s="28">
        <v>75000</v>
      </c>
      <c r="D12" s="28">
        <v>682900</v>
      </c>
      <c r="E12" s="28">
        <v>1384430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2142330</v>
      </c>
    </row>
    <row r="13" spans="1:16" x14ac:dyDescent="0.25">
      <c r="A13" s="30">
        <v>60631</v>
      </c>
      <c r="B13" s="29" t="s">
        <v>57</v>
      </c>
      <c r="C13" s="28">
        <v>0</v>
      </c>
      <c r="D13" s="28">
        <v>71375</v>
      </c>
      <c r="E13" s="28">
        <v>193554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264929</v>
      </c>
    </row>
    <row r="14" spans="1:16" ht="22.5" x14ac:dyDescent="0.25">
      <c r="A14" s="30">
        <v>60632</v>
      </c>
      <c r="B14" s="29" t="s">
        <v>56</v>
      </c>
      <c r="C14" s="28">
        <v>0</v>
      </c>
      <c r="D14" s="28">
        <v>328850</v>
      </c>
      <c r="E14" s="28">
        <v>834206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1163056</v>
      </c>
    </row>
    <row r="15" spans="1:16" ht="22.5" x14ac:dyDescent="0.25">
      <c r="A15" s="30">
        <v>60636</v>
      </c>
      <c r="B15" s="29" t="s">
        <v>55</v>
      </c>
      <c r="C15" s="28">
        <v>0</v>
      </c>
      <c r="D15" s="28">
        <v>0</v>
      </c>
      <c r="E15" s="28">
        <v>91255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91255</v>
      </c>
    </row>
    <row r="16" spans="1:16" ht="22.5" x14ac:dyDescent="0.25">
      <c r="A16" s="30">
        <v>6064</v>
      </c>
      <c r="B16" s="29" t="s">
        <v>54</v>
      </c>
      <c r="C16" s="28">
        <v>31955</v>
      </c>
      <c r="D16" s="28">
        <v>349645</v>
      </c>
      <c r="E16" s="28">
        <v>629217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1010817</v>
      </c>
    </row>
    <row r="17" spans="1:13" ht="22.5" x14ac:dyDescent="0.25">
      <c r="A17" s="30">
        <v>60668</v>
      </c>
      <c r="B17" s="29" t="s">
        <v>53</v>
      </c>
      <c r="C17" s="28">
        <v>0</v>
      </c>
      <c r="D17" s="28">
        <v>0</v>
      </c>
      <c r="E17" s="28">
        <v>3346480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3346480</v>
      </c>
    </row>
    <row r="18" spans="1:13" ht="22.5" x14ac:dyDescent="0.25">
      <c r="A18" s="30">
        <v>6068</v>
      </c>
      <c r="B18" s="29" t="s">
        <v>52</v>
      </c>
      <c r="C18" s="28">
        <v>0</v>
      </c>
      <c r="D18" s="28">
        <v>1740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1740</v>
      </c>
    </row>
    <row r="19" spans="1:13" x14ac:dyDescent="0.25">
      <c r="A19" s="30">
        <v>6132</v>
      </c>
      <c r="B19" s="29" t="s">
        <v>51</v>
      </c>
      <c r="C19" s="28">
        <v>0</v>
      </c>
      <c r="D19" s="28">
        <v>2419032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2419032</v>
      </c>
    </row>
    <row r="20" spans="1:13" x14ac:dyDescent="0.25">
      <c r="A20" s="30">
        <v>6135</v>
      </c>
      <c r="B20" s="29" t="s">
        <v>50</v>
      </c>
      <c r="C20" s="28">
        <v>0</v>
      </c>
      <c r="D20" s="28">
        <v>8000</v>
      </c>
      <c r="E20" s="28">
        <v>428756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436756</v>
      </c>
    </row>
    <row r="21" spans="1:13" x14ac:dyDescent="0.25">
      <c r="A21" s="30">
        <v>61521</v>
      </c>
      <c r="B21" s="29" t="s">
        <v>49</v>
      </c>
      <c r="C21" s="28">
        <v>0</v>
      </c>
      <c r="D21" s="28">
        <v>25000</v>
      </c>
      <c r="E21" s="28">
        <v>40000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65000</v>
      </c>
    </row>
    <row r="22" spans="1:13" x14ac:dyDescent="0.25">
      <c r="A22" s="30">
        <v>61522</v>
      </c>
      <c r="B22" s="29" t="s">
        <v>48</v>
      </c>
      <c r="C22" s="28">
        <v>0</v>
      </c>
      <c r="D22" s="28">
        <v>64095</v>
      </c>
      <c r="E22" s="28">
        <v>148560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212655</v>
      </c>
    </row>
    <row r="23" spans="1:13" x14ac:dyDescent="0.25">
      <c r="A23" s="30">
        <v>61524</v>
      </c>
      <c r="B23" s="29" t="s">
        <v>47</v>
      </c>
      <c r="C23" s="28">
        <v>0</v>
      </c>
      <c r="D23" s="28">
        <v>0</v>
      </c>
      <c r="E23" s="28">
        <v>300000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300000</v>
      </c>
    </row>
    <row r="24" spans="1:13" x14ac:dyDescent="0.25">
      <c r="A24" s="30">
        <v>61551</v>
      </c>
      <c r="B24" s="29" t="s">
        <v>46</v>
      </c>
      <c r="C24" s="28">
        <v>0</v>
      </c>
      <c r="D24" s="28">
        <v>155921</v>
      </c>
      <c r="E24" s="28">
        <v>1130885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1286806</v>
      </c>
    </row>
    <row r="25" spans="1:13" x14ac:dyDescent="0.25">
      <c r="A25" s="30">
        <v>61552</v>
      </c>
      <c r="B25" s="29" t="s">
        <v>45</v>
      </c>
      <c r="C25" s="28">
        <v>0</v>
      </c>
      <c r="D25" s="28">
        <v>95550</v>
      </c>
      <c r="E25" s="28">
        <v>25600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121150</v>
      </c>
    </row>
    <row r="26" spans="1:13" x14ac:dyDescent="0.25">
      <c r="A26" s="30">
        <v>61558</v>
      </c>
      <c r="B26" s="29" t="s">
        <v>44</v>
      </c>
      <c r="C26" s="28">
        <v>0</v>
      </c>
      <c r="D26" s="28">
        <v>18940</v>
      </c>
      <c r="E26" s="28">
        <v>200840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219780</v>
      </c>
    </row>
    <row r="27" spans="1:13" ht="22.5" x14ac:dyDescent="0.25">
      <c r="A27" s="30">
        <v>61568</v>
      </c>
      <c r="B27" s="29" t="s">
        <v>43</v>
      </c>
      <c r="C27" s="28">
        <v>0</v>
      </c>
      <c r="D27" s="28">
        <v>0</v>
      </c>
      <c r="E27" s="28">
        <v>158447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158447</v>
      </c>
    </row>
    <row r="28" spans="1:13" ht="33.75" x14ac:dyDescent="0.25">
      <c r="A28" s="30">
        <v>6183</v>
      </c>
      <c r="B28" s="29" t="s">
        <v>42</v>
      </c>
      <c r="C28" s="28">
        <v>0</v>
      </c>
      <c r="D28" s="28">
        <v>0</v>
      </c>
      <c r="E28" s="28">
        <v>654013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654013</v>
      </c>
    </row>
    <row r="29" spans="1:13" x14ac:dyDescent="0.25">
      <c r="A29" s="30">
        <v>6231</v>
      </c>
      <c r="B29" s="29" t="s">
        <v>41</v>
      </c>
      <c r="C29" s="28">
        <v>0</v>
      </c>
      <c r="D29" s="28">
        <v>0</v>
      </c>
      <c r="E29" s="28">
        <v>148925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148925</v>
      </c>
    </row>
    <row r="30" spans="1:13" x14ac:dyDescent="0.25">
      <c r="A30" s="30">
        <v>6232</v>
      </c>
      <c r="B30" s="29" t="s">
        <v>40</v>
      </c>
      <c r="C30" s="28">
        <v>0</v>
      </c>
      <c r="D30" s="28">
        <v>8200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8200</v>
      </c>
    </row>
    <row r="31" spans="1:13" ht="22.5" x14ac:dyDescent="0.25">
      <c r="A31" s="30">
        <v>6236</v>
      </c>
      <c r="B31" s="29" t="s">
        <v>39</v>
      </c>
      <c r="C31" s="28">
        <v>0</v>
      </c>
      <c r="D31" s="28">
        <v>0</v>
      </c>
      <c r="E31" s="28">
        <v>147950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147950</v>
      </c>
    </row>
    <row r="32" spans="1:13" x14ac:dyDescent="0.25">
      <c r="A32" s="30">
        <v>6241</v>
      </c>
      <c r="B32" s="29" t="s">
        <v>38</v>
      </c>
      <c r="C32" s="28">
        <v>0</v>
      </c>
      <c r="D32" s="28">
        <v>0</v>
      </c>
      <c r="E32" s="28">
        <v>463024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463024</v>
      </c>
    </row>
    <row r="33" spans="1:13" ht="33.75" x14ac:dyDescent="0.25">
      <c r="A33" s="30">
        <v>6245</v>
      </c>
      <c r="B33" s="29" t="s">
        <v>37</v>
      </c>
      <c r="C33" s="28">
        <v>16480946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16480946</v>
      </c>
    </row>
    <row r="34" spans="1:13" ht="22.5" x14ac:dyDescent="0.25">
      <c r="A34" s="30">
        <v>6251</v>
      </c>
      <c r="B34" s="29" t="s">
        <v>36</v>
      </c>
      <c r="C34" s="28">
        <v>108900</v>
      </c>
      <c r="D34" s="28">
        <v>0</v>
      </c>
      <c r="E34" s="28">
        <v>29800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138700</v>
      </c>
    </row>
    <row r="35" spans="1:13" ht="22.5" x14ac:dyDescent="0.25">
      <c r="A35" s="30">
        <v>6261</v>
      </c>
      <c r="B35" s="29" t="s">
        <v>35</v>
      </c>
      <c r="C35" s="28">
        <v>0</v>
      </c>
      <c r="D35" s="28">
        <v>0</v>
      </c>
      <c r="E35" s="28">
        <v>23900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23900</v>
      </c>
    </row>
    <row r="36" spans="1:13" ht="22.5" x14ac:dyDescent="0.25">
      <c r="A36" s="30">
        <v>6262</v>
      </c>
      <c r="B36" s="29" t="s">
        <v>34</v>
      </c>
      <c r="C36" s="28">
        <v>0</v>
      </c>
      <c r="D36" s="28">
        <v>2087945</v>
      </c>
      <c r="E36" s="28">
        <v>3213660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5301605</v>
      </c>
    </row>
    <row r="37" spans="1:13" ht="22.5" x14ac:dyDescent="0.25">
      <c r="A37" s="30">
        <v>64111</v>
      </c>
      <c r="B37" s="29" t="s">
        <v>33</v>
      </c>
      <c r="C37" s="28">
        <v>26831640</v>
      </c>
      <c r="D37" s="28">
        <v>35982108</v>
      </c>
      <c r="E37" s="28">
        <v>84357222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147170970</v>
      </c>
    </row>
    <row r="38" spans="1:13" ht="22.5" x14ac:dyDescent="0.25">
      <c r="A38" s="30">
        <v>6458</v>
      </c>
      <c r="B38" s="29" t="s">
        <v>32</v>
      </c>
      <c r="C38" s="28">
        <v>4165548</v>
      </c>
      <c r="D38" s="28">
        <v>6358082</v>
      </c>
      <c r="E38" s="28">
        <v>15370701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25894331</v>
      </c>
    </row>
    <row r="39" spans="1:13" ht="33.75" x14ac:dyDescent="0.25">
      <c r="A39" s="30">
        <v>6518</v>
      </c>
      <c r="B39" s="29" t="s">
        <v>31</v>
      </c>
      <c r="C39" s="28">
        <v>19103133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19103133</v>
      </c>
    </row>
    <row r="40" spans="1:13" x14ac:dyDescent="0.25">
      <c r="A40" s="30">
        <v>6568</v>
      </c>
      <c r="B40" s="29" t="s">
        <v>30</v>
      </c>
      <c r="C40" s="28">
        <v>31500000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31500000</v>
      </c>
    </row>
    <row r="41" spans="1:13" ht="45" x14ac:dyDescent="0.25">
      <c r="A41" s="30">
        <v>6724</v>
      </c>
      <c r="B41" s="29" t="s">
        <v>29</v>
      </c>
      <c r="C41" s="28">
        <v>0</v>
      </c>
      <c r="D41" s="28">
        <v>0</v>
      </c>
      <c r="E41" s="28">
        <v>3864709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16000000</v>
      </c>
      <c r="L41" s="28">
        <v>0</v>
      </c>
      <c r="M41" s="28">
        <v>19864709</v>
      </c>
    </row>
    <row r="42" spans="1:13" ht="12.75" x14ac:dyDescent="0.25">
      <c r="A42" s="367" t="s">
        <v>1</v>
      </c>
      <c r="B42" s="368"/>
      <c r="C42" s="28">
        <v>33412887</v>
      </c>
      <c r="D42" s="28">
        <v>0</v>
      </c>
      <c r="E42" s="28">
        <v>597000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34009887</v>
      </c>
    </row>
    <row r="43" spans="1:13" ht="45" x14ac:dyDescent="0.25">
      <c r="A43" s="30">
        <v>7088</v>
      </c>
      <c r="B43" s="29" t="s">
        <v>28</v>
      </c>
      <c r="C43" s="28">
        <v>0</v>
      </c>
      <c r="D43" s="28">
        <v>0</v>
      </c>
      <c r="E43" s="28">
        <v>597000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597000</v>
      </c>
    </row>
    <row r="44" spans="1:13" x14ac:dyDescent="0.25">
      <c r="A44" s="30">
        <v>74712</v>
      </c>
      <c r="B44" s="29" t="s">
        <v>27</v>
      </c>
      <c r="C44" s="28">
        <v>33412887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33412887</v>
      </c>
    </row>
    <row r="45" spans="1:13" ht="12.75" x14ac:dyDescent="0.25">
      <c r="A45" s="365" t="s">
        <v>26</v>
      </c>
      <c r="B45" s="366"/>
      <c r="C45" s="366"/>
      <c r="D45" s="366"/>
      <c r="E45" s="366"/>
      <c r="F45" s="366"/>
      <c r="G45" s="366"/>
      <c r="H45" s="366"/>
      <c r="I45" s="366"/>
    </row>
  </sheetData>
  <mergeCells count="11">
    <mergeCell ref="A45:I45"/>
    <mergeCell ref="A5:I5"/>
    <mergeCell ref="A42:B42"/>
    <mergeCell ref="A8:B8"/>
    <mergeCell ref="J1:O1"/>
    <mergeCell ref="J2:O2"/>
    <mergeCell ref="J3:O3"/>
    <mergeCell ref="J5:P5"/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86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topLeftCell="A7" workbookViewId="0">
      <selection activeCell="A39" sqref="A39:D39"/>
    </sheetView>
  </sheetViews>
  <sheetFormatPr baseColWidth="10" defaultRowHeight="11.25" x14ac:dyDescent="0.25"/>
  <cols>
    <col min="1" max="1" width="26.7109375" style="6" customWidth="1"/>
    <col min="2" max="5" width="15.7109375" style="6" customWidth="1"/>
    <col min="6" max="16384" width="11.42578125" style="6"/>
  </cols>
  <sheetData>
    <row r="1" spans="1:4" ht="12.75" x14ac:dyDescent="0.25">
      <c r="A1" s="375" t="s">
        <v>3</v>
      </c>
      <c r="B1" s="376"/>
      <c r="C1" s="376"/>
      <c r="D1" s="377"/>
    </row>
    <row r="2" spans="1:4" ht="12.75" x14ac:dyDescent="0.25">
      <c r="A2" s="378" t="s">
        <v>25</v>
      </c>
      <c r="B2" s="379"/>
      <c r="C2" s="379"/>
      <c r="D2" s="380"/>
    </row>
    <row r="3" spans="1:4" ht="12.75" x14ac:dyDescent="0.25">
      <c r="A3" s="381" t="s">
        <v>24</v>
      </c>
      <c r="B3" s="382"/>
      <c r="C3" s="382"/>
      <c r="D3" s="383"/>
    </row>
    <row r="5" spans="1:4" ht="12.75" x14ac:dyDescent="0.25">
      <c r="A5" s="384" t="s">
        <v>23</v>
      </c>
      <c r="B5" s="385"/>
      <c r="C5" s="385"/>
      <c r="D5" s="385"/>
    </row>
    <row r="6" spans="1:4" x14ac:dyDescent="0.25">
      <c r="A6" s="23" t="s">
        <v>18</v>
      </c>
      <c r="B6" s="22" t="s">
        <v>17</v>
      </c>
      <c r="C6" s="22" t="s">
        <v>16</v>
      </c>
      <c r="D6" s="22" t="s">
        <v>15</v>
      </c>
    </row>
    <row r="7" spans="1:4" x14ac:dyDescent="0.25">
      <c r="A7" s="17" t="s">
        <v>14</v>
      </c>
      <c r="B7" s="16"/>
      <c r="C7" s="16"/>
      <c r="D7" s="16"/>
    </row>
    <row r="8" spans="1:4" x14ac:dyDescent="0.25">
      <c r="A8" s="21" t="s">
        <v>2</v>
      </c>
      <c r="B8" s="20">
        <v>1884049750</v>
      </c>
      <c r="C8" s="20">
        <v>359569826</v>
      </c>
      <c r="D8" s="20">
        <v>1524213895</v>
      </c>
    </row>
    <row r="9" spans="1:4" x14ac:dyDescent="0.25">
      <c r="A9" s="19" t="s">
        <v>1</v>
      </c>
      <c r="B9" s="18">
        <v>1884049750</v>
      </c>
      <c r="C9" s="18">
        <v>432676381</v>
      </c>
      <c r="D9" s="18">
        <v>1186797458</v>
      </c>
    </row>
    <row r="10" spans="1:4" x14ac:dyDescent="0.25">
      <c r="A10" s="17" t="s">
        <v>13</v>
      </c>
      <c r="B10" s="16"/>
      <c r="C10" s="16"/>
      <c r="D10" s="16"/>
    </row>
    <row r="11" spans="1:4" x14ac:dyDescent="0.25">
      <c r="A11" s="21" t="s">
        <v>2</v>
      </c>
      <c r="B11" s="20">
        <v>3901434890</v>
      </c>
      <c r="C11" s="20">
        <v>3093101811</v>
      </c>
      <c r="D11" s="20">
        <v>471420764</v>
      </c>
    </row>
    <row r="12" spans="1:4" x14ac:dyDescent="0.25">
      <c r="A12" s="27" t="s">
        <v>1</v>
      </c>
      <c r="B12" s="26">
        <v>3901434890</v>
      </c>
      <c r="C12" s="26">
        <v>3348989478</v>
      </c>
      <c r="D12" s="26">
        <v>110987350</v>
      </c>
    </row>
    <row r="13" spans="1:4" ht="12.75" x14ac:dyDescent="0.25">
      <c r="A13" s="371" t="s">
        <v>22</v>
      </c>
      <c r="B13" s="372"/>
      <c r="C13" s="372"/>
      <c r="D13" s="372"/>
    </row>
    <row r="14" spans="1:4" ht="22.5" x14ac:dyDescent="0.25">
      <c r="A14" s="23" t="s">
        <v>18</v>
      </c>
      <c r="B14" s="22" t="s">
        <v>20</v>
      </c>
      <c r="C14" s="22" t="s">
        <v>16</v>
      </c>
      <c r="D14" s="22" t="s">
        <v>15</v>
      </c>
    </row>
    <row r="15" spans="1:4" x14ac:dyDescent="0.25">
      <c r="A15" s="17" t="s">
        <v>14</v>
      </c>
      <c r="B15" s="16"/>
      <c r="C15" s="16"/>
      <c r="D15" s="16"/>
    </row>
    <row r="16" spans="1:4" x14ac:dyDescent="0.25">
      <c r="A16" s="21" t="s">
        <v>2</v>
      </c>
      <c r="B16" s="20">
        <v>308593888</v>
      </c>
      <c r="C16" s="20">
        <v>129236980</v>
      </c>
      <c r="D16" s="20">
        <v>179138542</v>
      </c>
    </row>
    <row r="17" spans="1:4" x14ac:dyDescent="0.25">
      <c r="A17" s="19" t="s">
        <v>1</v>
      </c>
      <c r="B17" s="18">
        <v>308593888</v>
      </c>
      <c r="C17" s="18">
        <v>77827760</v>
      </c>
      <c r="D17" s="18">
        <v>0</v>
      </c>
    </row>
    <row r="18" spans="1:4" x14ac:dyDescent="0.25">
      <c r="A18" s="19" t="s">
        <v>2</v>
      </c>
      <c r="B18" s="18">
        <v>1196742430</v>
      </c>
      <c r="C18" s="18">
        <v>536299570</v>
      </c>
      <c r="D18" s="18">
        <v>143978118</v>
      </c>
    </row>
    <row r="19" spans="1:4" x14ac:dyDescent="0.25">
      <c r="A19" s="17" t="s">
        <v>13</v>
      </c>
      <c r="B19" s="16"/>
      <c r="C19" s="16"/>
      <c r="D19" s="16"/>
    </row>
    <row r="20" spans="1:4" x14ac:dyDescent="0.25">
      <c r="A20" s="25" t="s">
        <v>1</v>
      </c>
      <c r="B20" s="24">
        <v>1196742430</v>
      </c>
      <c r="C20" s="24">
        <v>769764233</v>
      </c>
      <c r="D20" s="24">
        <v>72412910</v>
      </c>
    </row>
    <row r="21" spans="1:4" ht="12.75" x14ac:dyDescent="0.25">
      <c r="A21" s="371" t="s">
        <v>21</v>
      </c>
      <c r="B21" s="372"/>
      <c r="C21" s="372"/>
      <c r="D21" s="372"/>
    </row>
    <row r="22" spans="1:4" ht="22.5" x14ac:dyDescent="0.25">
      <c r="A22" s="23" t="s">
        <v>18</v>
      </c>
      <c r="B22" s="22" t="s">
        <v>20</v>
      </c>
      <c r="C22" s="22" t="s">
        <v>16</v>
      </c>
      <c r="D22" s="22" t="s">
        <v>15</v>
      </c>
    </row>
    <row r="23" spans="1:4" x14ac:dyDescent="0.25">
      <c r="A23" s="17" t="s">
        <v>14</v>
      </c>
      <c r="B23" s="16"/>
      <c r="C23" s="16"/>
      <c r="D23" s="16"/>
    </row>
    <row r="24" spans="1:4" x14ac:dyDescent="0.25">
      <c r="A24" s="21" t="s">
        <v>2</v>
      </c>
      <c r="B24" s="20">
        <v>3647961881</v>
      </c>
      <c r="C24" s="20">
        <v>243562766</v>
      </c>
      <c r="D24" s="20">
        <v>3404399115</v>
      </c>
    </row>
    <row r="25" spans="1:4" x14ac:dyDescent="0.25">
      <c r="A25" s="19" t="s">
        <v>1</v>
      </c>
      <c r="B25" s="18">
        <v>3647961881</v>
      </c>
      <c r="C25" s="18">
        <v>717842089</v>
      </c>
      <c r="D25" s="18">
        <v>2930181356</v>
      </c>
    </row>
    <row r="26" spans="1:4" x14ac:dyDescent="0.25">
      <c r="A26" s="19" t="s">
        <v>2</v>
      </c>
      <c r="B26" s="18">
        <v>244042959</v>
      </c>
      <c r="C26" s="18">
        <v>66077710</v>
      </c>
      <c r="D26" s="18">
        <v>177965249</v>
      </c>
    </row>
    <row r="27" spans="1:4" x14ac:dyDescent="0.25">
      <c r="A27" s="17" t="s">
        <v>13</v>
      </c>
      <c r="B27" s="16"/>
      <c r="C27" s="16"/>
      <c r="D27" s="16"/>
    </row>
    <row r="28" spans="1:4" x14ac:dyDescent="0.25">
      <c r="A28" s="25" t="s">
        <v>1</v>
      </c>
      <c r="B28" s="24">
        <v>244042959</v>
      </c>
      <c r="C28" s="24">
        <v>0</v>
      </c>
      <c r="D28" s="24">
        <v>244042959</v>
      </c>
    </row>
    <row r="29" spans="1:4" ht="12.75" x14ac:dyDescent="0.25">
      <c r="A29" s="371" t="s">
        <v>19</v>
      </c>
      <c r="B29" s="372"/>
      <c r="C29" s="372"/>
      <c r="D29" s="372"/>
    </row>
    <row r="30" spans="1:4" x14ac:dyDescent="0.25">
      <c r="A30" s="23" t="s">
        <v>18</v>
      </c>
      <c r="B30" s="22" t="s">
        <v>17</v>
      </c>
      <c r="C30" s="22" t="s">
        <v>16</v>
      </c>
      <c r="D30" s="22" t="s">
        <v>15</v>
      </c>
    </row>
    <row r="31" spans="1:4" x14ac:dyDescent="0.25">
      <c r="A31" s="17" t="s">
        <v>14</v>
      </c>
      <c r="B31" s="16"/>
      <c r="C31" s="16"/>
      <c r="D31" s="16"/>
    </row>
    <row r="32" spans="1:4" x14ac:dyDescent="0.25">
      <c r="A32" s="21" t="s">
        <v>2</v>
      </c>
      <c r="B32" s="20">
        <v>5840605519</v>
      </c>
      <c r="C32" s="20">
        <v>732369572</v>
      </c>
      <c r="D32" s="20">
        <v>5107751552</v>
      </c>
    </row>
    <row r="33" spans="1:4" x14ac:dyDescent="0.25">
      <c r="A33" s="19" t="s">
        <v>1</v>
      </c>
      <c r="B33" s="18">
        <v>5840605519</v>
      </c>
      <c r="C33" s="18">
        <v>1228346230</v>
      </c>
      <c r="D33" s="18">
        <v>4116978814</v>
      </c>
    </row>
    <row r="34" spans="1:4" x14ac:dyDescent="0.25">
      <c r="A34" s="17" t="s">
        <v>13</v>
      </c>
      <c r="B34" s="16"/>
      <c r="C34" s="16"/>
      <c r="D34" s="16"/>
    </row>
    <row r="35" spans="1:4" x14ac:dyDescent="0.25">
      <c r="A35" s="21" t="s">
        <v>2</v>
      </c>
      <c r="B35" s="20">
        <v>5342220279</v>
      </c>
      <c r="C35" s="20">
        <v>3695479091</v>
      </c>
      <c r="D35" s="20">
        <v>793364131</v>
      </c>
    </row>
    <row r="36" spans="1:4" x14ac:dyDescent="0.25">
      <c r="A36" s="19" t="s">
        <v>1</v>
      </c>
      <c r="B36" s="18">
        <v>5342220279</v>
      </c>
      <c r="C36" s="18">
        <v>4118753711</v>
      </c>
      <c r="D36" s="18">
        <v>427443219</v>
      </c>
    </row>
    <row r="37" spans="1:4" x14ac:dyDescent="0.25">
      <c r="A37" s="17" t="s">
        <v>12</v>
      </c>
      <c r="B37" s="16">
        <v>11182825798</v>
      </c>
      <c r="C37" s="16">
        <v>4427848663</v>
      </c>
      <c r="D37" s="16">
        <v>5901115683</v>
      </c>
    </row>
    <row r="38" spans="1:4" x14ac:dyDescent="0.25">
      <c r="A38" s="15" t="s">
        <v>11</v>
      </c>
      <c r="B38" s="14">
        <v>11182825798</v>
      </c>
      <c r="C38" s="14">
        <v>5347099941</v>
      </c>
      <c r="D38" s="14">
        <v>4544422033</v>
      </c>
    </row>
    <row r="39" spans="1:4" x14ac:dyDescent="0.25">
      <c r="A39" s="373" t="s">
        <v>10</v>
      </c>
      <c r="B39" s="374"/>
      <c r="C39" s="374"/>
      <c r="D39" s="374"/>
    </row>
  </sheetData>
  <mergeCells count="8">
    <mergeCell ref="A29:D29"/>
    <mergeCell ref="A39:D39"/>
    <mergeCell ref="A1:D1"/>
    <mergeCell ref="A2:D2"/>
    <mergeCell ref="A3:D3"/>
    <mergeCell ref="A5:D5"/>
    <mergeCell ref="A13:D13"/>
    <mergeCell ref="A21:D21"/>
  </mergeCells>
  <printOptions horizontalCentered="1"/>
  <pageMargins left="0.39370078740157483" right="0.39370078740157483" top="0.70866141732283472" bottom="0.39370078740157483" header="0.35433070866141736" footer="0.19685039370078741"/>
  <pageSetup paperSize="9" scale="130" firstPageNumber="90" fitToHeight="30" pageOrder="overThenDown" orientation="landscape" useFirstPageNumber="1" r:id="rId1"/>
  <headerFooter>
    <oddFooter>&amp;CPage &amp;P</oddFooter>
  </headerFooter>
  <rowBreaks count="1" manualBreakCount="1">
    <brk id="2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workbookViewId="0">
      <selection activeCell="A22" sqref="A22:E22"/>
    </sheetView>
  </sheetViews>
  <sheetFormatPr baseColWidth="10" defaultRowHeight="11.25" x14ac:dyDescent="0.25"/>
  <cols>
    <col min="1" max="1" width="35.7109375" style="4" customWidth="1"/>
    <col min="2" max="5" width="20.7109375" style="4" customWidth="1"/>
    <col min="6" max="16384" width="11.42578125" style="4"/>
  </cols>
  <sheetData>
    <row r="1" spans="1:5" ht="12.75" x14ac:dyDescent="0.25">
      <c r="A1" s="243" t="s">
        <v>622</v>
      </c>
      <c r="B1" s="244"/>
      <c r="C1" s="244"/>
      <c r="D1" s="244"/>
      <c r="E1" s="8" t="s">
        <v>468</v>
      </c>
    </row>
    <row r="2" spans="1:5" ht="12.75" x14ac:dyDescent="0.25">
      <c r="A2" s="243" t="s">
        <v>621</v>
      </c>
      <c r="B2" s="244"/>
      <c r="C2" s="244"/>
      <c r="D2" s="244"/>
      <c r="E2" s="8"/>
    </row>
    <row r="3" spans="1:5" ht="24.95" customHeight="1" x14ac:dyDescent="0.25">
      <c r="A3" s="264" t="s">
        <v>616</v>
      </c>
      <c r="B3" s="265"/>
      <c r="C3" s="265"/>
      <c r="D3" s="265"/>
      <c r="E3" s="265"/>
    </row>
    <row r="5" spans="1:5" ht="12.75" x14ac:dyDescent="0.25">
      <c r="A5" s="62"/>
      <c r="B5" s="266" t="s">
        <v>620</v>
      </c>
      <c r="C5" s="267"/>
      <c r="D5" s="268" t="s">
        <v>619</v>
      </c>
      <c r="E5" s="269"/>
    </row>
    <row r="6" spans="1:5" ht="12.75" x14ac:dyDescent="0.25">
      <c r="A6" s="100" t="s">
        <v>618</v>
      </c>
      <c r="B6" s="270">
        <v>359569826</v>
      </c>
      <c r="C6" s="262"/>
      <c r="D6" s="270">
        <v>432676381</v>
      </c>
      <c r="E6" s="262"/>
    </row>
    <row r="7" spans="1:5" ht="12.75" x14ac:dyDescent="0.25">
      <c r="A7" s="100" t="s">
        <v>617</v>
      </c>
      <c r="B7" s="271">
        <v>3093101811</v>
      </c>
      <c r="C7" s="272"/>
      <c r="D7" s="271">
        <v>3348989478</v>
      </c>
      <c r="E7" s="272"/>
    </row>
    <row r="8" spans="1:5" ht="12.75" x14ac:dyDescent="0.25">
      <c r="A8" s="100" t="s">
        <v>616</v>
      </c>
      <c r="B8" s="271">
        <f>B7+B6</f>
        <v>3452671637</v>
      </c>
      <c r="C8" s="272"/>
      <c r="D8" s="271">
        <f>D7+D6</f>
        <v>3781665859</v>
      </c>
      <c r="E8" s="272"/>
    </row>
    <row r="10" spans="1:5" ht="12.75" x14ac:dyDescent="0.25">
      <c r="A10" s="259" t="s">
        <v>615</v>
      </c>
      <c r="B10" s="260"/>
      <c r="C10" s="260"/>
      <c r="D10" s="260"/>
      <c r="E10" s="260"/>
    </row>
    <row r="12" spans="1:5" ht="12.75" x14ac:dyDescent="0.25">
      <c r="A12" s="62"/>
      <c r="B12" s="258" t="s">
        <v>614</v>
      </c>
      <c r="C12" s="244"/>
      <c r="D12" s="258" t="s">
        <v>613</v>
      </c>
      <c r="E12" s="244"/>
    </row>
    <row r="13" spans="1:5" x14ac:dyDescent="0.25">
      <c r="A13" s="62"/>
      <c r="B13" s="8" t="s">
        <v>612</v>
      </c>
      <c r="C13" s="8" t="s">
        <v>611</v>
      </c>
      <c r="D13" s="8" t="s">
        <v>612</v>
      </c>
      <c r="E13" s="8" t="s">
        <v>611</v>
      </c>
    </row>
    <row r="14" spans="1:5" x14ac:dyDescent="0.25">
      <c r="A14" s="100" t="s">
        <v>559</v>
      </c>
      <c r="B14" s="37">
        <v>334863686</v>
      </c>
      <c r="C14" s="37">
        <v>24706140</v>
      </c>
      <c r="D14" s="37">
        <v>406926286</v>
      </c>
      <c r="E14" s="37">
        <v>25750095</v>
      </c>
    </row>
    <row r="15" spans="1:5" x14ac:dyDescent="0.25">
      <c r="A15" s="100" t="s">
        <v>529</v>
      </c>
      <c r="B15" s="42">
        <v>3067351716</v>
      </c>
      <c r="C15" s="42">
        <v>25750095</v>
      </c>
      <c r="D15" s="42">
        <v>3324283338</v>
      </c>
      <c r="E15" s="42">
        <v>24706140</v>
      </c>
    </row>
    <row r="16" spans="1:5" x14ac:dyDescent="0.25">
      <c r="A16" s="100" t="s">
        <v>610</v>
      </c>
      <c r="B16" s="42">
        <f>B15+B14</f>
        <v>3402215402</v>
      </c>
      <c r="C16" s="42">
        <f>C15+C14</f>
        <v>50456235</v>
      </c>
      <c r="D16" s="42">
        <f>D15+D14</f>
        <v>3731209624</v>
      </c>
      <c r="E16" s="42">
        <f>E15+E14</f>
        <v>50456235</v>
      </c>
    </row>
    <row r="18" spans="1:5" ht="12.75" x14ac:dyDescent="0.25">
      <c r="A18" s="259" t="s">
        <v>609</v>
      </c>
      <c r="B18" s="260"/>
      <c r="C18" s="260"/>
      <c r="D18" s="260"/>
      <c r="E18" s="260"/>
    </row>
    <row r="20" spans="1:5" ht="12.75" x14ac:dyDescent="0.25">
      <c r="A20" s="62"/>
      <c r="B20" s="258" t="s">
        <v>608</v>
      </c>
      <c r="C20" s="244"/>
      <c r="D20" s="258" t="s">
        <v>607</v>
      </c>
      <c r="E20" s="244"/>
    </row>
    <row r="21" spans="1:5" ht="12.75" x14ac:dyDescent="0.25">
      <c r="A21" s="99" t="s">
        <v>606</v>
      </c>
      <c r="B21" s="271">
        <v>0</v>
      </c>
      <c r="C21" s="272"/>
      <c r="D21" s="271">
        <v>238392580</v>
      </c>
      <c r="E21" s="272"/>
    </row>
    <row r="22" spans="1:5" ht="9.9499999999999993" customHeight="1" x14ac:dyDescent="0.25">
      <c r="A22" s="273" t="s">
        <v>605</v>
      </c>
      <c r="B22" s="273"/>
      <c r="C22" s="273"/>
      <c r="D22" s="273"/>
      <c r="E22" s="273"/>
    </row>
  </sheetData>
  <mergeCells count="20">
    <mergeCell ref="B21:C21"/>
    <mergeCell ref="D20:E20"/>
    <mergeCell ref="D21:E21"/>
    <mergeCell ref="A22:E22"/>
    <mergeCell ref="D7:E7"/>
    <mergeCell ref="B8:C8"/>
    <mergeCell ref="D8:E8"/>
    <mergeCell ref="B12:C12"/>
    <mergeCell ref="D12:E12"/>
    <mergeCell ref="B20:C20"/>
    <mergeCell ref="A1:D1"/>
    <mergeCell ref="A2:D2"/>
    <mergeCell ref="A3:E3"/>
    <mergeCell ref="A10:E10"/>
    <mergeCell ref="A18:E18"/>
    <mergeCell ref="B5:C5"/>
    <mergeCell ref="D5:E5"/>
    <mergeCell ref="B6:C6"/>
    <mergeCell ref="D6:E6"/>
    <mergeCell ref="B7:C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6" orientation="landscape" useFirstPageNumber="1" r:id="rId1"/>
  <headerFoot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showGridLines="0" topLeftCell="A19" workbookViewId="0">
      <selection sqref="A1:I1"/>
    </sheetView>
  </sheetViews>
  <sheetFormatPr baseColWidth="10" defaultRowHeight="11.25" x14ac:dyDescent="0.25"/>
  <cols>
    <col min="1" max="1" width="30.7109375" style="6" customWidth="1"/>
    <col min="2" max="10" width="15.7109375" style="4" customWidth="1"/>
    <col min="11" max="11" width="30.7109375" style="6" customWidth="1"/>
    <col min="12" max="18" width="15.7109375" style="4" customWidth="1"/>
    <col min="19" max="16384" width="11.42578125" style="4"/>
  </cols>
  <sheetData>
    <row r="1" spans="1:18" ht="12.75" x14ac:dyDescent="0.25">
      <c r="A1" s="243" t="s">
        <v>532</v>
      </c>
      <c r="B1" s="244"/>
      <c r="C1" s="244"/>
      <c r="D1" s="244"/>
      <c r="E1" s="244"/>
      <c r="F1" s="244"/>
      <c r="G1" s="244"/>
      <c r="H1" s="244"/>
      <c r="I1" s="244"/>
      <c r="J1" s="8" t="s">
        <v>468</v>
      </c>
      <c r="K1" s="243" t="s">
        <v>532</v>
      </c>
      <c r="L1" s="244"/>
      <c r="M1" s="244"/>
      <c r="N1" s="244"/>
      <c r="O1" s="244"/>
      <c r="P1" s="244"/>
      <c r="Q1" s="244"/>
      <c r="R1" s="8" t="s">
        <v>468</v>
      </c>
    </row>
    <row r="2" spans="1:18" ht="12.75" x14ac:dyDescent="0.25">
      <c r="A2" s="243" t="s">
        <v>604</v>
      </c>
      <c r="B2" s="244"/>
      <c r="C2" s="244"/>
      <c r="D2" s="244"/>
      <c r="E2" s="244"/>
      <c r="F2" s="244"/>
      <c r="G2" s="244"/>
      <c r="H2" s="244"/>
      <c r="I2" s="244"/>
      <c r="J2" s="8">
        <v>1</v>
      </c>
      <c r="K2" s="243" t="s">
        <v>604</v>
      </c>
      <c r="L2" s="244"/>
      <c r="M2" s="244"/>
      <c r="N2" s="244"/>
      <c r="O2" s="244"/>
      <c r="P2" s="244"/>
      <c r="Q2" s="244"/>
      <c r="R2" s="8">
        <v>1</v>
      </c>
    </row>
    <row r="3" spans="1:18" x14ac:dyDescent="0.25">
      <c r="A3" s="98"/>
      <c r="B3" s="62"/>
      <c r="C3" s="62"/>
      <c r="D3" s="62"/>
      <c r="E3" s="62"/>
      <c r="F3" s="62"/>
      <c r="G3" s="62"/>
      <c r="H3" s="62"/>
      <c r="I3" s="62"/>
      <c r="J3" s="62"/>
      <c r="K3" s="97"/>
      <c r="L3" s="62"/>
      <c r="M3" s="62"/>
      <c r="N3" s="62"/>
      <c r="O3" s="62"/>
      <c r="P3" s="62"/>
      <c r="Q3" s="62"/>
      <c r="R3" s="62"/>
    </row>
    <row r="4" spans="1:18" x14ac:dyDescent="0.25">
      <c r="A4" s="97"/>
      <c r="B4" s="62"/>
      <c r="C4" s="62"/>
      <c r="D4" s="62"/>
      <c r="E4" s="62"/>
      <c r="F4" s="62"/>
      <c r="G4" s="62"/>
      <c r="H4" s="62"/>
      <c r="I4" s="62"/>
      <c r="J4" s="62"/>
      <c r="K4" s="97"/>
      <c r="L4" s="62"/>
      <c r="M4" s="62"/>
      <c r="N4" s="62"/>
      <c r="O4" s="62"/>
      <c r="P4" s="62"/>
      <c r="Q4" s="62"/>
      <c r="R4" s="62"/>
    </row>
    <row r="5" spans="1:18" ht="56.25" x14ac:dyDescent="0.25">
      <c r="A5" s="11" t="s">
        <v>18</v>
      </c>
      <c r="B5" s="40" t="s">
        <v>603</v>
      </c>
      <c r="C5" s="40" t="s">
        <v>602</v>
      </c>
      <c r="D5" s="40" t="s">
        <v>601</v>
      </c>
      <c r="E5" s="40" t="s">
        <v>279</v>
      </c>
      <c r="F5" s="40" t="s">
        <v>600</v>
      </c>
      <c r="G5" s="40" t="s">
        <v>599</v>
      </c>
      <c r="H5" s="11" t="s">
        <v>598</v>
      </c>
      <c r="I5" s="11" t="s">
        <v>597</v>
      </c>
      <c r="J5" s="11" t="s">
        <v>596</v>
      </c>
      <c r="K5" s="11" t="s">
        <v>18</v>
      </c>
      <c r="L5" s="11" t="s">
        <v>595</v>
      </c>
      <c r="M5" s="11" t="s">
        <v>594</v>
      </c>
      <c r="N5" s="11" t="s">
        <v>593</v>
      </c>
      <c r="O5" s="11" t="s">
        <v>592</v>
      </c>
      <c r="P5" s="11" t="s">
        <v>591</v>
      </c>
      <c r="Q5" s="11" t="s">
        <v>590</v>
      </c>
      <c r="R5" s="11" t="s">
        <v>589</v>
      </c>
    </row>
    <row r="7" spans="1:18" x14ac:dyDescent="0.25">
      <c r="A7" s="87" t="s">
        <v>588</v>
      </c>
      <c r="B7" s="10">
        <v>0</v>
      </c>
      <c r="C7" s="42"/>
      <c r="D7" s="10">
        <v>0</v>
      </c>
      <c r="E7" s="10">
        <v>0</v>
      </c>
      <c r="F7" s="10"/>
      <c r="G7" s="10">
        <v>0</v>
      </c>
      <c r="H7" s="42"/>
      <c r="I7" s="42"/>
      <c r="J7" s="42"/>
      <c r="K7" s="87" t="s">
        <v>588</v>
      </c>
      <c r="L7" s="42"/>
      <c r="M7" s="42"/>
      <c r="N7" s="42"/>
      <c r="O7" s="42"/>
      <c r="P7" s="42"/>
      <c r="Q7" s="42"/>
      <c r="R7" s="42"/>
    </row>
    <row r="8" spans="1:18" x14ac:dyDescent="0.25">
      <c r="A8" s="87" t="s">
        <v>587</v>
      </c>
      <c r="B8" s="10">
        <v>0</v>
      </c>
      <c r="C8" s="42"/>
      <c r="D8" s="10">
        <v>0</v>
      </c>
      <c r="E8" s="10">
        <v>0</v>
      </c>
      <c r="F8" s="10"/>
      <c r="G8" s="10">
        <v>0</v>
      </c>
      <c r="H8" s="42"/>
      <c r="I8" s="42"/>
      <c r="J8" s="42"/>
      <c r="K8" s="87" t="s">
        <v>587</v>
      </c>
      <c r="L8" s="42"/>
      <c r="M8" s="42"/>
      <c r="N8" s="42"/>
      <c r="O8" s="42"/>
      <c r="P8" s="42"/>
      <c r="Q8" s="42"/>
      <c r="R8" s="42"/>
    </row>
    <row r="9" spans="1:18" x14ac:dyDescent="0.25">
      <c r="B9" s="43"/>
      <c r="C9" s="43"/>
      <c r="D9" s="43"/>
      <c r="E9" s="43"/>
      <c r="F9" s="43"/>
      <c r="G9" s="43"/>
      <c r="H9" s="43"/>
      <c r="I9" s="43"/>
      <c r="J9" s="43"/>
      <c r="L9" s="43"/>
      <c r="M9" s="43"/>
      <c r="N9" s="43"/>
      <c r="O9" s="43"/>
      <c r="P9" s="43"/>
      <c r="Q9" s="43"/>
      <c r="R9" s="43"/>
    </row>
    <row r="10" spans="1:18" x14ac:dyDescent="0.25">
      <c r="A10" s="88" t="s">
        <v>586</v>
      </c>
      <c r="B10" s="42">
        <f t="shared" ref="B10:J10" si="0">B11+B14+B16</f>
        <v>0</v>
      </c>
      <c r="C10" s="42">
        <f t="shared" si="0"/>
        <v>1884049750</v>
      </c>
      <c r="D10" s="42">
        <f t="shared" si="0"/>
        <v>359569826</v>
      </c>
      <c r="E10" s="42">
        <f t="shared" si="0"/>
        <v>1524213895</v>
      </c>
      <c r="F10" s="10">
        <f t="shared" si="0"/>
        <v>0</v>
      </c>
      <c r="G10" s="42">
        <f t="shared" si="0"/>
        <v>28810260</v>
      </c>
      <c r="H10" s="42">
        <f t="shared" si="0"/>
        <v>44072989</v>
      </c>
      <c r="I10" s="42">
        <f t="shared" si="0"/>
        <v>749105</v>
      </c>
      <c r="J10" s="42">
        <f t="shared" si="0"/>
        <v>136820</v>
      </c>
      <c r="K10" s="88" t="s">
        <v>586</v>
      </c>
      <c r="L10" s="42">
        <f t="shared" ref="L10:R10" si="1">L11+L14+L16</f>
        <v>20617231</v>
      </c>
      <c r="M10" s="42">
        <f t="shared" si="1"/>
        <v>0</v>
      </c>
      <c r="N10" s="42">
        <f t="shared" si="1"/>
        <v>0</v>
      </c>
      <c r="O10" s="42">
        <f t="shared" si="1"/>
        <v>0</v>
      </c>
      <c r="P10" s="42">
        <f t="shared" si="1"/>
        <v>154621637</v>
      </c>
      <c r="Q10" s="42">
        <f t="shared" si="1"/>
        <v>103208711</v>
      </c>
      <c r="R10" s="42">
        <f t="shared" si="1"/>
        <v>7353073</v>
      </c>
    </row>
    <row r="11" spans="1:18" x14ac:dyDescent="0.25">
      <c r="A11" s="95" t="s">
        <v>581</v>
      </c>
      <c r="B11" s="96">
        <f t="shared" ref="B11:J11" si="2">B12+B13</f>
        <v>0</v>
      </c>
      <c r="C11" s="94">
        <f t="shared" si="2"/>
        <v>1855093610</v>
      </c>
      <c r="D11" s="94">
        <f t="shared" si="2"/>
        <v>330759566</v>
      </c>
      <c r="E11" s="94">
        <f t="shared" si="2"/>
        <v>1524213895</v>
      </c>
      <c r="F11" s="96">
        <f t="shared" si="2"/>
        <v>0</v>
      </c>
      <c r="G11" s="96">
        <f t="shared" si="2"/>
        <v>0</v>
      </c>
      <c r="H11" s="94">
        <f t="shared" si="2"/>
        <v>44072989</v>
      </c>
      <c r="I11" s="94">
        <f t="shared" si="2"/>
        <v>749105</v>
      </c>
      <c r="J11" s="94">
        <f t="shared" si="2"/>
        <v>136820</v>
      </c>
      <c r="K11" s="95" t="s">
        <v>581</v>
      </c>
      <c r="L11" s="94">
        <f t="shared" ref="L11:R11" si="3">L12+L13</f>
        <v>20617231</v>
      </c>
      <c r="M11" s="94">
        <f t="shared" si="3"/>
        <v>0</v>
      </c>
      <c r="N11" s="94">
        <f t="shared" si="3"/>
        <v>0</v>
      </c>
      <c r="O11" s="94">
        <f t="shared" si="3"/>
        <v>0</v>
      </c>
      <c r="P11" s="94">
        <f t="shared" si="3"/>
        <v>154621637</v>
      </c>
      <c r="Q11" s="94">
        <f t="shared" si="3"/>
        <v>103208711</v>
      </c>
      <c r="R11" s="94">
        <f t="shared" si="3"/>
        <v>7353073</v>
      </c>
    </row>
    <row r="12" spans="1:18" x14ac:dyDescent="0.25">
      <c r="A12" s="93" t="s">
        <v>585</v>
      </c>
      <c r="B12" s="83">
        <v>0</v>
      </c>
      <c r="C12" s="57">
        <v>0</v>
      </c>
      <c r="D12" s="57">
        <v>0</v>
      </c>
      <c r="E12" s="57">
        <v>0</v>
      </c>
      <c r="F12" s="83">
        <v>0</v>
      </c>
      <c r="G12" s="83">
        <v>0</v>
      </c>
      <c r="H12" s="57">
        <v>0</v>
      </c>
      <c r="I12" s="57">
        <v>0</v>
      </c>
      <c r="J12" s="57">
        <v>0</v>
      </c>
      <c r="K12" s="93" t="s">
        <v>585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</row>
    <row r="13" spans="1:18" x14ac:dyDescent="0.25">
      <c r="A13" s="92" t="s">
        <v>584</v>
      </c>
      <c r="B13" s="82">
        <v>0</v>
      </c>
      <c r="C13" s="28">
        <v>1855093610</v>
      </c>
      <c r="D13" s="28">
        <v>330759566</v>
      </c>
      <c r="E13" s="28">
        <v>1524213895</v>
      </c>
      <c r="F13" s="82">
        <v>0</v>
      </c>
      <c r="G13" s="82">
        <v>0</v>
      </c>
      <c r="H13" s="28">
        <v>44072989</v>
      </c>
      <c r="I13" s="28">
        <v>749105</v>
      </c>
      <c r="J13" s="28">
        <v>136820</v>
      </c>
      <c r="K13" s="92" t="s">
        <v>584</v>
      </c>
      <c r="L13" s="28">
        <v>20617231</v>
      </c>
      <c r="M13" s="28">
        <v>0</v>
      </c>
      <c r="N13" s="28">
        <v>0</v>
      </c>
      <c r="O13" s="28">
        <v>0</v>
      </c>
      <c r="P13" s="28">
        <v>154621637</v>
      </c>
      <c r="Q13" s="28">
        <v>103208711</v>
      </c>
      <c r="R13" s="28">
        <v>7353073</v>
      </c>
    </row>
    <row r="14" spans="1:18" x14ac:dyDescent="0.25">
      <c r="A14" s="95" t="s">
        <v>583</v>
      </c>
      <c r="B14" s="96">
        <v>0</v>
      </c>
      <c r="C14" s="94">
        <v>28956140</v>
      </c>
      <c r="D14" s="94">
        <v>28810260</v>
      </c>
      <c r="E14" s="94">
        <v>0</v>
      </c>
      <c r="F14" s="96">
        <v>0</v>
      </c>
      <c r="G14" s="94">
        <v>28810260</v>
      </c>
      <c r="H14" s="96">
        <v>0</v>
      </c>
      <c r="I14" s="96">
        <v>0</v>
      </c>
      <c r="J14" s="96">
        <v>0</v>
      </c>
      <c r="K14" s="95" t="s">
        <v>583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</row>
    <row r="15" spans="1:18" ht="22.5" x14ac:dyDescent="0.25">
      <c r="A15" s="92" t="s">
        <v>578</v>
      </c>
      <c r="B15" s="82">
        <v>0</v>
      </c>
      <c r="C15" s="28">
        <v>0</v>
      </c>
      <c r="D15" s="28">
        <v>0</v>
      </c>
      <c r="E15" s="28">
        <v>0</v>
      </c>
      <c r="F15" s="82">
        <v>0</v>
      </c>
      <c r="G15" s="28">
        <v>0</v>
      </c>
      <c r="H15" s="82">
        <v>0</v>
      </c>
      <c r="I15" s="82">
        <v>0</v>
      </c>
      <c r="J15" s="82">
        <v>0</v>
      </c>
      <c r="K15" s="92" t="s">
        <v>578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x14ac:dyDescent="0.25">
      <c r="A16" s="87" t="s">
        <v>575</v>
      </c>
      <c r="B16" s="42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87" t="s">
        <v>575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</row>
    <row r="17" spans="1:18" x14ac:dyDescent="0.25">
      <c r="A17" s="87" t="s">
        <v>565</v>
      </c>
      <c r="B17" s="10">
        <v>0</v>
      </c>
      <c r="C17" s="10">
        <v>0</v>
      </c>
      <c r="D17" s="10">
        <v>0</v>
      </c>
      <c r="E17" s="42">
        <f>E$10</f>
        <v>1524213895</v>
      </c>
      <c r="F17" s="10">
        <v>0</v>
      </c>
      <c r="G17" s="42">
        <v>0</v>
      </c>
      <c r="H17" s="42">
        <v>68883109</v>
      </c>
      <c r="I17" s="42">
        <v>1380895</v>
      </c>
      <c r="J17" s="42">
        <v>586322</v>
      </c>
      <c r="K17" s="87" t="s">
        <v>565</v>
      </c>
      <c r="L17" s="42">
        <v>701562803</v>
      </c>
      <c r="M17" s="42">
        <v>0</v>
      </c>
      <c r="N17" s="42">
        <v>0</v>
      </c>
      <c r="O17" s="42">
        <v>46989</v>
      </c>
      <c r="P17" s="42">
        <v>433596173</v>
      </c>
      <c r="Q17" s="42">
        <v>296838072</v>
      </c>
      <c r="R17" s="42">
        <v>21319532</v>
      </c>
    </row>
    <row r="18" spans="1:18" x14ac:dyDescent="0.25">
      <c r="A18" s="88" t="s">
        <v>582</v>
      </c>
      <c r="B18" s="42">
        <f t="shared" ref="B18:J18" si="4">B19+B21+B24+B23+B25+B26</f>
        <v>0</v>
      </c>
      <c r="C18" s="42">
        <f t="shared" si="4"/>
        <v>1531378419</v>
      </c>
      <c r="D18" s="42">
        <f t="shared" si="4"/>
        <v>282354784</v>
      </c>
      <c r="E18" s="42">
        <f t="shared" si="4"/>
        <v>1186797458</v>
      </c>
      <c r="F18" s="10">
        <f t="shared" si="4"/>
        <v>0</v>
      </c>
      <c r="G18" s="42">
        <f t="shared" si="4"/>
        <v>281400130</v>
      </c>
      <c r="H18" s="42">
        <f t="shared" si="4"/>
        <v>0</v>
      </c>
      <c r="I18" s="42">
        <f t="shared" si="4"/>
        <v>0</v>
      </c>
      <c r="J18" s="42">
        <f t="shared" si="4"/>
        <v>0</v>
      </c>
      <c r="K18" s="88" t="s">
        <v>582</v>
      </c>
      <c r="L18" s="42">
        <f t="shared" ref="L18:R18" si="5">L19+L21+L24+L23+L25+L26</f>
        <v>0</v>
      </c>
      <c r="M18" s="42">
        <f t="shared" si="5"/>
        <v>0</v>
      </c>
      <c r="N18" s="42">
        <f t="shared" si="5"/>
        <v>0</v>
      </c>
      <c r="O18" s="42">
        <f t="shared" si="5"/>
        <v>0</v>
      </c>
      <c r="P18" s="42">
        <f t="shared" si="5"/>
        <v>0</v>
      </c>
      <c r="Q18" s="42">
        <f t="shared" si="5"/>
        <v>0</v>
      </c>
      <c r="R18" s="42">
        <f t="shared" si="5"/>
        <v>954654</v>
      </c>
    </row>
    <row r="19" spans="1:18" x14ac:dyDescent="0.25">
      <c r="A19" s="95" t="s">
        <v>581</v>
      </c>
      <c r="B19" s="96">
        <v>0</v>
      </c>
      <c r="C19" s="94">
        <v>6921242</v>
      </c>
      <c r="D19" s="94">
        <v>954654</v>
      </c>
      <c r="E19" s="94">
        <v>5966588</v>
      </c>
      <c r="F19" s="96">
        <v>0</v>
      </c>
      <c r="G19" s="96">
        <v>0</v>
      </c>
      <c r="H19" s="94">
        <v>0</v>
      </c>
      <c r="I19" s="94">
        <v>0</v>
      </c>
      <c r="J19" s="94">
        <v>0</v>
      </c>
      <c r="K19" s="95" t="s">
        <v>581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  <c r="R19" s="94">
        <v>954654</v>
      </c>
    </row>
    <row r="20" spans="1:18" x14ac:dyDescent="0.25">
      <c r="A20" s="92" t="s">
        <v>580</v>
      </c>
      <c r="B20" s="82">
        <v>0</v>
      </c>
      <c r="C20" s="28">
        <v>6921242</v>
      </c>
      <c r="D20" s="28">
        <v>954654</v>
      </c>
      <c r="E20" s="28">
        <v>5966588</v>
      </c>
      <c r="F20" s="82">
        <v>0</v>
      </c>
      <c r="G20" s="82">
        <v>0</v>
      </c>
      <c r="H20" s="28">
        <v>0</v>
      </c>
      <c r="I20" s="28">
        <v>0</v>
      </c>
      <c r="J20" s="28">
        <v>0</v>
      </c>
      <c r="K20" s="92" t="s">
        <v>580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954654</v>
      </c>
    </row>
    <row r="21" spans="1:18" ht="22.5" x14ac:dyDescent="0.25">
      <c r="A21" s="95" t="s">
        <v>579</v>
      </c>
      <c r="B21" s="96">
        <v>0</v>
      </c>
      <c r="C21" s="94">
        <v>1461833605</v>
      </c>
      <c r="D21" s="94">
        <v>281400130</v>
      </c>
      <c r="E21" s="94">
        <v>1180830870</v>
      </c>
      <c r="F21" s="96">
        <v>0</v>
      </c>
      <c r="G21" s="94">
        <v>281400130</v>
      </c>
      <c r="H21" s="96">
        <v>0</v>
      </c>
      <c r="I21" s="96">
        <v>0</v>
      </c>
      <c r="J21" s="96">
        <v>0</v>
      </c>
      <c r="K21" s="95" t="s">
        <v>579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</row>
    <row r="22" spans="1:18" ht="22.5" x14ac:dyDescent="0.25">
      <c r="A22" s="92" t="s">
        <v>578</v>
      </c>
      <c r="B22" s="82">
        <v>0</v>
      </c>
      <c r="C22" s="28">
        <v>0</v>
      </c>
      <c r="D22" s="28">
        <v>0</v>
      </c>
      <c r="E22" s="28">
        <v>0</v>
      </c>
      <c r="F22" s="82">
        <v>0</v>
      </c>
      <c r="G22" s="28">
        <v>0</v>
      </c>
      <c r="H22" s="82">
        <v>0</v>
      </c>
      <c r="I22" s="82">
        <v>0</v>
      </c>
      <c r="J22" s="82">
        <v>0</v>
      </c>
      <c r="K22" s="92" t="s">
        <v>578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</row>
    <row r="23" spans="1:18" ht="22.5" x14ac:dyDescent="0.25">
      <c r="A23" s="95" t="s">
        <v>577</v>
      </c>
      <c r="B23" s="96">
        <v>0</v>
      </c>
      <c r="C23" s="94">
        <v>61667527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5" t="s">
        <v>577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</row>
    <row r="24" spans="1:18" x14ac:dyDescent="0.25">
      <c r="A24" s="85" t="s">
        <v>576</v>
      </c>
      <c r="B24" s="86">
        <v>0</v>
      </c>
      <c r="C24" s="9">
        <v>956045</v>
      </c>
      <c r="D24" s="9">
        <v>0</v>
      </c>
      <c r="E24" s="9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5" t="s">
        <v>576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</row>
    <row r="25" spans="1:18" ht="21" x14ac:dyDescent="0.25">
      <c r="A25" s="90" t="s">
        <v>536</v>
      </c>
      <c r="B25" s="89">
        <v>0</v>
      </c>
      <c r="C25" s="91">
        <v>0</v>
      </c>
      <c r="D25" s="91">
        <v>0</v>
      </c>
      <c r="E25" s="89">
        <v>0</v>
      </c>
      <c r="F25" s="89">
        <v>0</v>
      </c>
      <c r="G25" s="91">
        <v>0</v>
      </c>
      <c r="H25" s="89">
        <v>0</v>
      </c>
      <c r="I25" s="89">
        <v>0</v>
      </c>
      <c r="J25" s="89">
        <v>0</v>
      </c>
      <c r="K25" s="90" t="s">
        <v>536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</row>
    <row r="26" spans="1:18" x14ac:dyDescent="0.25">
      <c r="A26" s="87" t="s">
        <v>575</v>
      </c>
      <c r="B26" s="42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87" t="s">
        <v>575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</row>
    <row r="27" spans="1:18" x14ac:dyDescent="0.25">
      <c r="A27" s="87" t="s">
        <v>565</v>
      </c>
      <c r="B27" s="10">
        <v>0</v>
      </c>
      <c r="C27" s="10">
        <v>0</v>
      </c>
      <c r="D27" s="10">
        <v>0</v>
      </c>
      <c r="E27" s="42">
        <f>E$18</f>
        <v>1186797458</v>
      </c>
      <c r="F27" s="10">
        <v>0</v>
      </c>
      <c r="G27" s="42">
        <v>1186439463</v>
      </c>
      <c r="H27" s="42">
        <v>0</v>
      </c>
      <c r="I27" s="42">
        <v>0</v>
      </c>
      <c r="J27" s="42">
        <v>0</v>
      </c>
      <c r="K27" s="87" t="s">
        <v>565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357995</v>
      </c>
    </row>
    <row r="28" spans="1:18" x14ac:dyDescent="0.25">
      <c r="A28" s="88" t="s">
        <v>574</v>
      </c>
      <c r="B28" s="42">
        <f t="shared" ref="B28:J28" si="6">B29+B32+B33+B34</f>
        <v>0</v>
      </c>
      <c r="C28" s="42">
        <f t="shared" si="6"/>
        <v>3901434890</v>
      </c>
      <c r="D28" s="42">
        <f t="shared" si="6"/>
        <v>3093101811</v>
      </c>
      <c r="E28" s="42">
        <f t="shared" si="6"/>
        <v>471420764</v>
      </c>
      <c r="F28" s="10">
        <f t="shared" si="6"/>
        <v>0</v>
      </c>
      <c r="G28" s="42">
        <f t="shared" si="6"/>
        <v>25750095</v>
      </c>
      <c r="H28" s="42">
        <f t="shared" si="6"/>
        <v>794223439</v>
      </c>
      <c r="I28" s="42">
        <f t="shared" si="6"/>
        <v>28986625</v>
      </c>
      <c r="J28" s="42">
        <f t="shared" si="6"/>
        <v>368665127</v>
      </c>
      <c r="K28" s="88" t="s">
        <v>574</v>
      </c>
      <c r="L28" s="42">
        <f t="shared" ref="L28:R28" si="7">L29+L32+L33+L34</f>
        <v>225034942</v>
      </c>
      <c r="M28" s="42">
        <f t="shared" si="7"/>
        <v>0</v>
      </c>
      <c r="N28" s="42">
        <f t="shared" si="7"/>
        <v>427192924</v>
      </c>
      <c r="O28" s="42">
        <f t="shared" si="7"/>
        <v>63028886</v>
      </c>
      <c r="P28" s="42">
        <f t="shared" si="7"/>
        <v>130160031</v>
      </c>
      <c r="Q28" s="42">
        <f t="shared" si="7"/>
        <v>744730724</v>
      </c>
      <c r="R28" s="42">
        <f t="shared" si="7"/>
        <v>285329018</v>
      </c>
    </row>
    <row r="29" spans="1:18" x14ac:dyDescent="0.25">
      <c r="A29" s="95" t="s">
        <v>568</v>
      </c>
      <c r="B29" s="96">
        <f t="shared" ref="B29:J29" si="8">B30+B31</f>
        <v>0</v>
      </c>
      <c r="C29" s="94">
        <f t="shared" si="8"/>
        <v>3814017268</v>
      </c>
      <c r="D29" s="94">
        <f t="shared" si="8"/>
        <v>3067351716</v>
      </c>
      <c r="E29" s="94">
        <f t="shared" si="8"/>
        <v>471420764</v>
      </c>
      <c r="F29" s="96">
        <f t="shared" si="8"/>
        <v>0</v>
      </c>
      <c r="G29" s="96">
        <f t="shared" si="8"/>
        <v>0</v>
      </c>
      <c r="H29" s="94">
        <f t="shared" si="8"/>
        <v>794223439</v>
      </c>
      <c r="I29" s="94">
        <f t="shared" si="8"/>
        <v>28986625</v>
      </c>
      <c r="J29" s="94">
        <f t="shared" si="8"/>
        <v>368665127</v>
      </c>
      <c r="K29" s="95" t="s">
        <v>568</v>
      </c>
      <c r="L29" s="94">
        <f t="shared" ref="L29:R29" si="9">L30+L31</f>
        <v>225034942</v>
      </c>
      <c r="M29" s="94">
        <f t="shared" si="9"/>
        <v>0</v>
      </c>
      <c r="N29" s="94">
        <f t="shared" si="9"/>
        <v>427192924</v>
      </c>
      <c r="O29" s="94">
        <f t="shared" si="9"/>
        <v>63028886</v>
      </c>
      <c r="P29" s="94">
        <f t="shared" si="9"/>
        <v>130160031</v>
      </c>
      <c r="Q29" s="94">
        <f t="shared" si="9"/>
        <v>744730724</v>
      </c>
      <c r="R29" s="94">
        <f t="shared" si="9"/>
        <v>285329018</v>
      </c>
    </row>
    <row r="30" spans="1:18" x14ac:dyDescent="0.25">
      <c r="A30" s="93" t="s">
        <v>573</v>
      </c>
      <c r="B30" s="83">
        <v>0</v>
      </c>
      <c r="C30" s="57">
        <v>0</v>
      </c>
      <c r="D30" s="57">
        <v>0</v>
      </c>
      <c r="E30" s="57">
        <v>0</v>
      </c>
      <c r="F30" s="83">
        <v>0</v>
      </c>
      <c r="G30" s="83">
        <v>0</v>
      </c>
      <c r="H30" s="57">
        <v>0</v>
      </c>
      <c r="I30" s="57">
        <v>0</v>
      </c>
      <c r="J30" s="57">
        <v>0</v>
      </c>
      <c r="K30" s="93" t="s">
        <v>573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</row>
    <row r="31" spans="1:18" x14ac:dyDescent="0.25">
      <c r="A31" s="92" t="s">
        <v>572</v>
      </c>
      <c r="B31" s="82">
        <v>0</v>
      </c>
      <c r="C31" s="28">
        <v>3814017268</v>
      </c>
      <c r="D31" s="28">
        <v>3067351716</v>
      </c>
      <c r="E31" s="28">
        <v>471420764</v>
      </c>
      <c r="F31" s="82">
        <v>0</v>
      </c>
      <c r="G31" s="82">
        <v>0</v>
      </c>
      <c r="H31" s="28">
        <v>794223439</v>
      </c>
      <c r="I31" s="28">
        <v>28986625</v>
      </c>
      <c r="J31" s="28">
        <v>368665127</v>
      </c>
      <c r="K31" s="92" t="s">
        <v>572</v>
      </c>
      <c r="L31" s="28">
        <v>225034942</v>
      </c>
      <c r="M31" s="28">
        <v>0</v>
      </c>
      <c r="N31" s="28">
        <v>427192924</v>
      </c>
      <c r="O31" s="28">
        <v>63028886</v>
      </c>
      <c r="P31" s="28">
        <v>130160031</v>
      </c>
      <c r="Q31" s="28">
        <v>744730724</v>
      </c>
      <c r="R31" s="28">
        <v>285329018</v>
      </c>
    </row>
    <row r="32" spans="1:18" x14ac:dyDescent="0.25">
      <c r="A32" s="85" t="s">
        <v>567</v>
      </c>
      <c r="B32" s="86">
        <v>0</v>
      </c>
      <c r="C32" s="9">
        <v>25750095</v>
      </c>
      <c r="D32" s="9">
        <v>25750095</v>
      </c>
      <c r="E32" s="9">
        <v>0</v>
      </c>
      <c r="F32" s="86">
        <v>0</v>
      </c>
      <c r="G32" s="9">
        <v>25750095</v>
      </c>
      <c r="H32" s="86">
        <v>0</v>
      </c>
      <c r="I32" s="86">
        <v>0</v>
      </c>
      <c r="J32" s="86">
        <v>0</v>
      </c>
      <c r="K32" s="85" t="s">
        <v>567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</row>
    <row r="33" spans="1:18" ht="22.5" x14ac:dyDescent="0.25">
      <c r="A33" s="85" t="s">
        <v>571</v>
      </c>
      <c r="B33" s="86">
        <v>0</v>
      </c>
      <c r="C33" s="9">
        <v>61667527</v>
      </c>
      <c r="D33" s="9">
        <v>0</v>
      </c>
      <c r="E33" s="9">
        <v>0</v>
      </c>
      <c r="F33" s="86">
        <v>0</v>
      </c>
      <c r="G33" s="9">
        <v>0</v>
      </c>
      <c r="H33" s="86">
        <v>0</v>
      </c>
      <c r="I33" s="86">
        <v>0</v>
      </c>
      <c r="J33" s="86">
        <v>0</v>
      </c>
      <c r="K33" s="85" t="s">
        <v>571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</row>
    <row r="34" spans="1:18" ht="21" x14ac:dyDescent="0.25">
      <c r="A34" s="90" t="s">
        <v>570</v>
      </c>
      <c r="B34" s="91">
        <v>0</v>
      </c>
      <c r="C34" s="91">
        <v>0</v>
      </c>
      <c r="D34" s="91">
        <v>0</v>
      </c>
      <c r="E34" s="91">
        <v>0</v>
      </c>
      <c r="F34" s="89">
        <v>0</v>
      </c>
      <c r="G34" s="91">
        <v>0</v>
      </c>
      <c r="H34" s="89">
        <v>0</v>
      </c>
      <c r="I34" s="89">
        <v>0</v>
      </c>
      <c r="J34" s="89">
        <v>0</v>
      </c>
      <c r="K34" s="90" t="s">
        <v>570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</row>
    <row r="35" spans="1:18" x14ac:dyDescent="0.25">
      <c r="A35" s="87" t="s">
        <v>565</v>
      </c>
      <c r="B35" s="10">
        <v>0</v>
      </c>
      <c r="C35" s="10">
        <v>0</v>
      </c>
      <c r="D35" s="10">
        <v>0</v>
      </c>
      <c r="E35" s="42">
        <f>E$28</f>
        <v>471420764</v>
      </c>
      <c r="F35" s="10">
        <v>0</v>
      </c>
      <c r="G35" s="42">
        <v>0</v>
      </c>
      <c r="H35" s="42">
        <v>232685277</v>
      </c>
      <c r="I35" s="42">
        <v>101836</v>
      </c>
      <c r="J35" s="42">
        <v>29740755</v>
      </c>
      <c r="K35" s="87" t="s">
        <v>565</v>
      </c>
      <c r="L35" s="42">
        <v>27764196</v>
      </c>
      <c r="M35" s="42">
        <v>0</v>
      </c>
      <c r="N35" s="42">
        <v>42499494</v>
      </c>
      <c r="O35" s="42">
        <v>8804729</v>
      </c>
      <c r="P35" s="42">
        <v>62156910</v>
      </c>
      <c r="Q35" s="42">
        <v>26925948</v>
      </c>
      <c r="R35" s="42">
        <v>40741619</v>
      </c>
    </row>
    <row r="36" spans="1:18" x14ac:dyDescent="0.25">
      <c r="A36" s="88" t="s">
        <v>569</v>
      </c>
      <c r="B36" s="42">
        <f t="shared" ref="B36:J36" si="10">B37+B38+B39</f>
        <v>0</v>
      </c>
      <c r="C36" s="42">
        <f t="shared" si="10"/>
        <v>3865392044</v>
      </c>
      <c r="D36" s="42">
        <f t="shared" si="10"/>
        <v>3348989478</v>
      </c>
      <c r="E36" s="42">
        <f t="shared" si="10"/>
        <v>110987350</v>
      </c>
      <c r="F36" s="10">
        <f t="shared" si="10"/>
        <v>0</v>
      </c>
      <c r="G36" s="42">
        <f t="shared" si="10"/>
        <v>77403037</v>
      </c>
      <c r="H36" s="42">
        <f t="shared" si="10"/>
        <v>2657539894</v>
      </c>
      <c r="I36" s="42">
        <f t="shared" si="10"/>
        <v>24152745</v>
      </c>
      <c r="J36" s="42">
        <f t="shared" si="10"/>
        <v>52505967</v>
      </c>
      <c r="K36" s="88" t="s">
        <v>569</v>
      </c>
      <c r="L36" s="42">
        <f t="shared" ref="L36:R36" si="11">L37+L38+L39</f>
        <v>32782222</v>
      </c>
      <c r="M36" s="42">
        <f t="shared" si="11"/>
        <v>0</v>
      </c>
      <c r="N36" s="42">
        <f t="shared" si="11"/>
        <v>271106684</v>
      </c>
      <c r="O36" s="42">
        <f t="shared" si="11"/>
        <v>9546540</v>
      </c>
      <c r="P36" s="42">
        <f t="shared" si="11"/>
        <v>12908698</v>
      </c>
      <c r="Q36" s="42">
        <f t="shared" si="11"/>
        <v>177033804</v>
      </c>
      <c r="R36" s="42">
        <f t="shared" si="11"/>
        <v>34009887</v>
      </c>
    </row>
    <row r="37" spans="1:18" x14ac:dyDescent="0.25">
      <c r="A37" s="87" t="s">
        <v>568</v>
      </c>
      <c r="B37" s="10">
        <v>0</v>
      </c>
      <c r="C37" s="42">
        <v>3787989007</v>
      </c>
      <c r="D37" s="42">
        <v>3271586441</v>
      </c>
      <c r="E37" s="42">
        <v>110987350</v>
      </c>
      <c r="F37" s="10">
        <v>0</v>
      </c>
      <c r="G37" s="42">
        <v>0</v>
      </c>
      <c r="H37" s="42">
        <v>2657539894</v>
      </c>
      <c r="I37" s="42">
        <v>24152745</v>
      </c>
      <c r="J37" s="42">
        <v>52505967</v>
      </c>
      <c r="K37" s="87" t="s">
        <v>568</v>
      </c>
      <c r="L37" s="42">
        <v>32782222</v>
      </c>
      <c r="M37" s="42">
        <v>0</v>
      </c>
      <c r="N37" s="42">
        <v>271106684</v>
      </c>
      <c r="O37" s="42">
        <v>9546540</v>
      </c>
      <c r="P37" s="42">
        <v>12908698</v>
      </c>
      <c r="Q37" s="42">
        <v>177033804</v>
      </c>
      <c r="R37" s="42">
        <v>34009887</v>
      </c>
    </row>
    <row r="38" spans="1:18" x14ac:dyDescent="0.25">
      <c r="A38" s="85" t="s">
        <v>567</v>
      </c>
      <c r="B38" s="86">
        <v>0</v>
      </c>
      <c r="C38" s="9">
        <v>77403037</v>
      </c>
      <c r="D38" s="9">
        <v>77403037</v>
      </c>
      <c r="E38" s="9">
        <v>0</v>
      </c>
      <c r="F38" s="86">
        <v>0</v>
      </c>
      <c r="G38" s="9">
        <v>77403037</v>
      </c>
      <c r="H38" s="86">
        <v>0</v>
      </c>
      <c r="I38" s="86">
        <v>0</v>
      </c>
      <c r="J38" s="86">
        <v>0</v>
      </c>
      <c r="K38" s="85" t="s">
        <v>567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6">
        <v>0</v>
      </c>
    </row>
    <row r="39" spans="1:18" ht="22.5" x14ac:dyDescent="0.25">
      <c r="A39" s="85" t="s">
        <v>566</v>
      </c>
      <c r="B39" s="9">
        <v>0</v>
      </c>
      <c r="C39" s="86">
        <v>0</v>
      </c>
      <c r="D39" s="86">
        <v>0</v>
      </c>
      <c r="E39" s="86">
        <v>0</v>
      </c>
      <c r="F39" s="86">
        <v>0</v>
      </c>
      <c r="G39" s="86">
        <v>0</v>
      </c>
      <c r="H39" s="86">
        <v>0</v>
      </c>
      <c r="I39" s="86">
        <v>0</v>
      </c>
      <c r="J39" s="86">
        <v>0</v>
      </c>
      <c r="K39" s="85" t="s">
        <v>566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  <c r="R39" s="86">
        <v>0</v>
      </c>
    </row>
    <row r="40" spans="1:18" x14ac:dyDescent="0.25">
      <c r="A40" s="85" t="s">
        <v>565</v>
      </c>
      <c r="B40" s="86">
        <v>0</v>
      </c>
      <c r="C40" s="86">
        <v>0</v>
      </c>
      <c r="D40" s="86">
        <v>0</v>
      </c>
      <c r="E40" s="9">
        <f>E$36</f>
        <v>110987350</v>
      </c>
      <c r="F40" s="86">
        <v>0</v>
      </c>
      <c r="G40" s="9">
        <v>52699573</v>
      </c>
      <c r="H40" s="9">
        <v>0</v>
      </c>
      <c r="I40" s="9">
        <v>52211906</v>
      </c>
      <c r="J40" s="9">
        <v>0</v>
      </c>
      <c r="K40" s="85" t="s">
        <v>565</v>
      </c>
      <c r="L40" s="9">
        <v>0</v>
      </c>
      <c r="M40" s="9">
        <v>0</v>
      </c>
      <c r="N40" s="9">
        <v>0</v>
      </c>
      <c r="O40" s="9">
        <v>0</v>
      </c>
      <c r="P40" s="9">
        <v>6075871</v>
      </c>
      <c r="Q40" s="9">
        <v>0</v>
      </c>
      <c r="R40" s="9">
        <v>0</v>
      </c>
    </row>
    <row r="42" spans="1:18" ht="9" customHeight="1" x14ac:dyDescent="0.25">
      <c r="A42" s="241" t="s">
        <v>564</v>
      </c>
      <c r="B42" s="274"/>
      <c r="C42" s="274"/>
      <c r="D42" s="274"/>
      <c r="E42" s="274"/>
      <c r="F42" s="274"/>
      <c r="G42" s="274"/>
      <c r="H42" s="274"/>
      <c r="I42" s="274"/>
      <c r="J42" s="274"/>
      <c r="K42" s="241" t="s">
        <v>564</v>
      </c>
      <c r="L42" s="274"/>
      <c r="M42" s="274"/>
      <c r="N42" s="274"/>
      <c r="O42" s="274"/>
      <c r="P42" s="274"/>
      <c r="Q42" s="274"/>
      <c r="R42" s="274"/>
    </row>
    <row r="43" spans="1:18" ht="9" customHeight="1" x14ac:dyDescent="0.25">
      <c r="A43" s="241" t="s">
        <v>563</v>
      </c>
      <c r="B43" s="274"/>
      <c r="C43" s="274"/>
      <c r="D43" s="274"/>
      <c r="E43" s="274"/>
      <c r="F43" s="274"/>
      <c r="G43" s="274"/>
      <c r="H43" s="274"/>
      <c r="I43" s="274"/>
      <c r="J43" s="274"/>
      <c r="K43" s="241" t="s">
        <v>563</v>
      </c>
      <c r="L43" s="274"/>
      <c r="M43" s="274"/>
      <c r="N43" s="274"/>
      <c r="O43" s="274"/>
      <c r="P43" s="274"/>
      <c r="Q43" s="274"/>
      <c r="R43" s="274"/>
    </row>
    <row r="44" spans="1:18" ht="9" customHeight="1" x14ac:dyDescent="0.25">
      <c r="A44" s="241" t="s">
        <v>562</v>
      </c>
      <c r="B44" s="274"/>
      <c r="C44" s="274"/>
      <c r="D44" s="274"/>
      <c r="E44" s="274"/>
      <c r="F44" s="274"/>
      <c r="G44" s="274"/>
      <c r="H44" s="274"/>
      <c r="I44" s="274"/>
      <c r="J44" s="274"/>
      <c r="K44" s="241" t="s">
        <v>562</v>
      </c>
      <c r="L44" s="274"/>
      <c r="M44" s="274"/>
      <c r="N44" s="274"/>
      <c r="O44" s="274"/>
      <c r="P44" s="274"/>
      <c r="Q44" s="274"/>
      <c r="R44" s="274"/>
    </row>
  </sheetData>
  <mergeCells count="10">
    <mergeCell ref="A43:J43"/>
    <mergeCell ref="K43:R43"/>
    <mergeCell ref="A44:J44"/>
    <mergeCell ref="K44:R44"/>
    <mergeCell ref="A1:I1"/>
    <mergeCell ref="A2:I2"/>
    <mergeCell ref="K1:Q1"/>
    <mergeCell ref="K2:Q2"/>
    <mergeCell ref="A42:J42"/>
    <mergeCell ref="K42:R42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80" firstPageNumber="7" orientation="landscape" useFirstPageNumber="1" r:id="rId1"/>
  <headerFooter>
    <oddFooter>&amp;CPage &amp;P</oddFooter>
  </headerFooter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opLeftCell="A7" workbookViewId="0">
      <selection activeCell="A38" sqref="A38"/>
    </sheetView>
  </sheetViews>
  <sheetFormatPr baseColWidth="10" defaultRowHeight="11.25" x14ac:dyDescent="0.25"/>
  <cols>
    <col min="1" max="1" width="30.7109375" style="4" customWidth="1"/>
    <col min="2" max="2" width="10.7109375" style="4" customWidth="1"/>
    <col min="3" max="6" width="15.7109375" style="4" customWidth="1"/>
    <col min="7" max="16384" width="11.42578125" style="4"/>
  </cols>
  <sheetData>
    <row r="1" spans="1:6" ht="12.75" x14ac:dyDescent="0.25">
      <c r="A1" s="243" t="s">
        <v>532</v>
      </c>
      <c r="B1" s="244"/>
      <c r="C1" s="244"/>
      <c r="D1" s="244"/>
      <c r="E1" s="244"/>
      <c r="F1" s="8" t="s">
        <v>468</v>
      </c>
    </row>
    <row r="2" spans="1:6" ht="12.75" x14ac:dyDescent="0.25">
      <c r="A2" s="243" t="s">
        <v>561</v>
      </c>
      <c r="B2" s="244"/>
      <c r="C2" s="244"/>
      <c r="D2" s="244"/>
      <c r="E2" s="244"/>
      <c r="F2" s="8" t="s">
        <v>560</v>
      </c>
    </row>
    <row r="3" spans="1:6" ht="12.75" x14ac:dyDescent="0.25">
      <c r="A3" s="259" t="s">
        <v>559</v>
      </c>
      <c r="B3" s="275"/>
      <c r="C3" s="275"/>
      <c r="D3" s="275"/>
      <c r="E3" s="275"/>
      <c r="F3" s="275"/>
    </row>
    <row r="4" spans="1:6" ht="12.75" x14ac:dyDescent="0.25">
      <c r="A4" s="259" t="s">
        <v>528</v>
      </c>
      <c r="B4" s="275"/>
      <c r="C4" s="275"/>
      <c r="D4" s="275"/>
      <c r="E4" s="275"/>
      <c r="F4" s="275"/>
    </row>
    <row r="5" spans="1:6" ht="12.75" x14ac:dyDescent="0.25">
      <c r="A5" s="259" t="s">
        <v>558</v>
      </c>
      <c r="B5" s="275"/>
      <c r="C5" s="275"/>
      <c r="D5" s="275"/>
      <c r="E5" s="275"/>
      <c r="F5" s="275"/>
    </row>
    <row r="6" spans="1:6" ht="12.75" x14ac:dyDescent="0.25">
      <c r="A6" s="243" t="s">
        <v>526</v>
      </c>
      <c r="B6" s="244"/>
      <c r="C6" s="258" t="s">
        <v>525</v>
      </c>
      <c r="D6" s="244"/>
      <c r="E6" s="258" t="s">
        <v>524</v>
      </c>
      <c r="F6" s="244"/>
    </row>
    <row r="7" spans="1:6" ht="12.75" x14ac:dyDescent="0.25">
      <c r="A7" s="276" t="s">
        <v>557</v>
      </c>
      <c r="B7" s="277"/>
      <c r="C7" s="278">
        <f>SUM(C8:C17)</f>
        <v>330759566</v>
      </c>
      <c r="D7" s="279"/>
      <c r="E7" s="278">
        <f>SUM(E8:E17)</f>
        <v>954654</v>
      </c>
      <c r="F7" s="279"/>
    </row>
    <row r="8" spans="1:6" ht="12.75" x14ac:dyDescent="0.25">
      <c r="A8" s="280" t="s">
        <v>556</v>
      </c>
      <c r="B8" s="281"/>
      <c r="C8" s="234">
        <v>44072989</v>
      </c>
      <c r="D8" s="282"/>
      <c r="E8" s="234">
        <v>0</v>
      </c>
      <c r="F8" s="282"/>
    </row>
    <row r="9" spans="1:6" ht="12.75" x14ac:dyDescent="0.25">
      <c r="A9" s="280" t="s">
        <v>555</v>
      </c>
      <c r="B9" s="281"/>
      <c r="C9" s="234">
        <v>749105</v>
      </c>
      <c r="D9" s="282"/>
      <c r="E9" s="234">
        <v>0</v>
      </c>
      <c r="F9" s="282"/>
    </row>
    <row r="10" spans="1:6" ht="12.75" x14ac:dyDescent="0.25">
      <c r="A10" s="280" t="s">
        <v>554</v>
      </c>
      <c r="B10" s="281"/>
      <c r="C10" s="234">
        <v>136820</v>
      </c>
      <c r="D10" s="282"/>
      <c r="E10" s="234">
        <v>0</v>
      </c>
      <c r="F10" s="282"/>
    </row>
    <row r="11" spans="1:6" ht="12.75" x14ac:dyDescent="0.25">
      <c r="A11" s="280" t="s">
        <v>553</v>
      </c>
      <c r="B11" s="281"/>
      <c r="C11" s="234">
        <v>20617231</v>
      </c>
      <c r="D11" s="282"/>
      <c r="E11" s="234">
        <v>0</v>
      </c>
      <c r="F11" s="282"/>
    </row>
    <row r="12" spans="1:6" ht="12.75" x14ac:dyDescent="0.25">
      <c r="A12" s="280" t="s">
        <v>552</v>
      </c>
      <c r="B12" s="281"/>
      <c r="C12" s="234"/>
      <c r="D12" s="282"/>
      <c r="E12" s="234"/>
      <c r="F12" s="282"/>
    </row>
    <row r="13" spans="1:6" ht="12.75" x14ac:dyDescent="0.25">
      <c r="A13" s="280" t="s">
        <v>551</v>
      </c>
      <c r="B13" s="281"/>
      <c r="C13" s="234"/>
      <c r="D13" s="282"/>
      <c r="E13" s="234"/>
      <c r="F13" s="282"/>
    </row>
    <row r="14" spans="1:6" ht="12.75" x14ac:dyDescent="0.25">
      <c r="A14" s="280" t="s">
        <v>550</v>
      </c>
      <c r="B14" s="281"/>
      <c r="C14" s="234">
        <v>0</v>
      </c>
      <c r="D14" s="282"/>
      <c r="E14" s="234">
        <v>0</v>
      </c>
      <c r="F14" s="282"/>
    </row>
    <row r="15" spans="1:6" ht="12.75" x14ac:dyDescent="0.25">
      <c r="A15" s="280" t="s">
        <v>549</v>
      </c>
      <c r="B15" s="281"/>
      <c r="C15" s="234">
        <v>154621637</v>
      </c>
      <c r="D15" s="282"/>
      <c r="E15" s="234">
        <v>0</v>
      </c>
      <c r="F15" s="282"/>
    </row>
    <row r="16" spans="1:6" ht="12.75" x14ac:dyDescent="0.25">
      <c r="A16" s="280" t="s">
        <v>548</v>
      </c>
      <c r="B16" s="281"/>
      <c r="C16" s="234">
        <v>103208711</v>
      </c>
      <c r="D16" s="282"/>
      <c r="E16" s="234">
        <v>0</v>
      </c>
      <c r="F16" s="282"/>
    </row>
    <row r="17" spans="1:6" ht="12.75" x14ac:dyDescent="0.25">
      <c r="A17" s="280" t="s">
        <v>547</v>
      </c>
      <c r="B17" s="281"/>
      <c r="C17" s="234">
        <v>7353073</v>
      </c>
      <c r="D17" s="282"/>
      <c r="E17" s="234">
        <v>954654</v>
      </c>
      <c r="F17" s="282"/>
    </row>
    <row r="18" spans="1:6" ht="12.75" x14ac:dyDescent="0.25">
      <c r="A18" s="283" t="s">
        <v>546</v>
      </c>
      <c r="B18" s="284"/>
      <c r="C18" s="285">
        <f>SUM(C19:C22)</f>
        <v>4104120</v>
      </c>
      <c r="D18" s="286"/>
      <c r="E18" s="285">
        <f>SUM(E19:E22)</f>
        <v>405971632</v>
      </c>
      <c r="F18" s="286"/>
    </row>
    <row r="19" spans="1:6" ht="12.75" x14ac:dyDescent="0.25">
      <c r="A19" s="280" t="s">
        <v>545</v>
      </c>
      <c r="B19" s="281"/>
      <c r="C19" s="234"/>
      <c r="D19" s="282"/>
      <c r="E19" s="234"/>
      <c r="F19" s="282"/>
    </row>
    <row r="20" spans="1:6" ht="12.75" x14ac:dyDescent="0.25">
      <c r="A20" s="280" t="s">
        <v>544</v>
      </c>
      <c r="B20" s="281"/>
      <c r="C20" s="234">
        <v>0</v>
      </c>
      <c r="D20" s="282"/>
      <c r="E20" s="234">
        <v>405971632</v>
      </c>
      <c r="F20" s="282"/>
    </row>
    <row r="21" spans="1:6" ht="12.75" x14ac:dyDescent="0.25">
      <c r="A21" s="280" t="s">
        <v>543</v>
      </c>
      <c r="B21" s="281"/>
      <c r="C21" s="234">
        <v>4104120</v>
      </c>
      <c r="D21" s="282"/>
      <c r="E21" s="234">
        <v>0</v>
      </c>
      <c r="F21" s="282"/>
    </row>
    <row r="22" spans="1:6" ht="12.75" x14ac:dyDescent="0.25">
      <c r="A22" s="287" t="s">
        <v>542</v>
      </c>
      <c r="B22" s="288"/>
      <c r="C22" s="230"/>
      <c r="D22" s="289"/>
      <c r="E22" s="230"/>
      <c r="F22" s="289"/>
    </row>
    <row r="23" spans="1:6" ht="12.75" x14ac:dyDescent="0.25">
      <c r="A23" s="245" t="s">
        <v>74</v>
      </c>
      <c r="B23" s="246"/>
      <c r="C23" s="290">
        <f>C$7+C$18</f>
        <v>334863686</v>
      </c>
      <c r="D23" s="291"/>
      <c r="E23" s="292">
        <f>E$7+E$18</f>
        <v>406926286</v>
      </c>
      <c r="F23" s="291"/>
    </row>
    <row r="24" spans="1:6" ht="12.75" x14ac:dyDescent="0.25">
      <c r="A24" s="245" t="s">
        <v>541</v>
      </c>
      <c r="B24" s="246"/>
      <c r="C24" s="271">
        <f>E23-C23</f>
        <v>72062600</v>
      </c>
      <c r="D24" s="291"/>
      <c r="E24" s="291"/>
      <c r="F24" s="291"/>
    </row>
    <row r="25" spans="1:6" ht="12.75" x14ac:dyDescent="0.25">
      <c r="A25" s="259" t="s">
        <v>504</v>
      </c>
      <c r="B25" s="275"/>
      <c r="C25" s="275"/>
      <c r="D25" s="275"/>
      <c r="E25" s="275"/>
      <c r="F25" s="275"/>
    </row>
    <row r="26" spans="1:6" ht="12.75" x14ac:dyDescent="0.25">
      <c r="A26" s="293" t="s">
        <v>540</v>
      </c>
      <c r="B26" s="294"/>
      <c r="C26" s="295"/>
      <c r="D26" s="296"/>
      <c r="E26" s="295"/>
      <c r="F26" s="296"/>
    </row>
    <row r="27" spans="1:6" ht="12.75" x14ac:dyDescent="0.25">
      <c r="A27" s="297" t="s">
        <v>539</v>
      </c>
      <c r="B27" s="298"/>
      <c r="C27" s="299">
        <v>24706140</v>
      </c>
      <c r="D27" s="300"/>
      <c r="E27" s="299">
        <v>25750095</v>
      </c>
      <c r="F27" s="300"/>
    </row>
    <row r="28" spans="1:6" ht="12.75" x14ac:dyDescent="0.25">
      <c r="A28" s="301" t="s">
        <v>74</v>
      </c>
      <c r="B28" s="302"/>
      <c r="C28" s="303">
        <f>C$26+C$27</f>
        <v>24706140</v>
      </c>
      <c r="D28" s="304"/>
      <c r="E28" s="305">
        <f>E$26+E$27</f>
        <v>25750095</v>
      </c>
      <c r="F28" s="304"/>
    </row>
    <row r="29" spans="1:6" ht="12.75" x14ac:dyDescent="0.25">
      <c r="A29" s="301" t="s">
        <v>538</v>
      </c>
      <c r="B29" s="302"/>
      <c r="C29" s="307">
        <f>E28-C28</f>
        <v>1043955</v>
      </c>
      <c r="D29" s="304"/>
      <c r="E29" s="304"/>
      <c r="F29" s="304"/>
    </row>
    <row r="30" spans="1:6" ht="12.75" x14ac:dyDescent="0.25">
      <c r="A30" s="259" t="s">
        <v>501</v>
      </c>
      <c r="B30" s="275"/>
      <c r="C30" s="275"/>
      <c r="D30" s="275"/>
      <c r="E30" s="275"/>
      <c r="F30" s="275"/>
    </row>
    <row r="31" spans="1:6" ht="12.75" x14ac:dyDescent="0.25">
      <c r="A31" s="245" t="s">
        <v>537</v>
      </c>
      <c r="B31" s="246"/>
      <c r="C31" s="271">
        <v>0</v>
      </c>
      <c r="D31" s="291"/>
      <c r="E31" s="271">
        <v>202349734</v>
      </c>
      <c r="F31" s="291"/>
    </row>
    <row r="32" spans="1:6" ht="12.75" x14ac:dyDescent="0.25">
      <c r="A32" s="245" t="s">
        <v>536</v>
      </c>
      <c r="B32" s="246"/>
      <c r="C32" s="308">
        <v>0</v>
      </c>
      <c r="D32" s="309"/>
      <c r="E32" s="271">
        <v>0</v>
      </c>
      <c r="F32" s="291"/>
    </row>
    <row r="33" spans="1:6" ht="12.75" x14ac:dyDescent="0.25">
      <c r="A33" s="245" t="s">
        <v>74</v>
      </c>
      <c r="B33" s="246"/>
      <c r="C33" s="310">
        <f>C$31</f>
        <v>0</v>
      </c>
      <c r="D33" s="291"/>
      <c r="E33" s="311">
        <f>E$31+E$32</f>
        <v>202349734</v>
      </c>
      <c r="F33" s="291"/>
    </row>
    <row r="34" spans="1:6" ht="12.75" x14ac:dyDescent="0.25">
      <c r="A34" s="306"/>
      <c r="B34" s="275"/>
      <c r="C34" s="275"/>
      <c r="D34" s="275"/>
      <c r="E34" s="275"/>
      <c r="F34" s="275"/>
    </row>
    <row r="35" spans="1:6" ht="12.75" x14ac:dyDescent="0.25">
      <c r="A35" s="312" t="s">
        <v>535</v>
      </c>
      <c r="B35" s="313"/>
      <c r="C35" s="313"/>
      <c r="D35" s="313"/>
      <c r="E35" s="313"/>
      <c r="F35" s="314"/>
    </row>
    <row r="36" spans="1:6" ht="12.75" x14ac:dyDescent="0.25">
      <c r="A36" s="315" t="s">
        <v>498</v>
      </c>
      <c r="B36" s="316"/>
      <c r="C36" s="84">
        <f>C33+C28+C23</f>
        <v>359569826</v>
      </c>
      <c r="D36" s="317" t="s">
        <v>497</v>
      </c>
      <c r="E36" s="316"/>
      <c r="F36" s="84">
        <f>E33+E28+E23</f>
        <v>635026115</v>
      </c>
    </row>
    <row r="37" spans="1:6" ht="12.75" x14ac:dyDescent="0.25">
      <c r="A37" s="318" t="s">
        <v>534</v>
      </c>
      <c r="B37" s="319"/>
      <c r="C37" s="319"/>
      <c r="D37" s="319"/>
      <c r="E37" s="320">
        <f>F36-C36</f>
        <v>275456289</v>
      </c>
      <c r="F37" s="321"/>
    </row>
    <row r="38" spans="1:6" x14ac:dyDescent="0.25">
      <c r="A38" s="41" t="s">
        <v>533</v>
      </c>
      <c r="C38" s="43"/>
      <c r="D38" s="43"/>
      <c r="E38" s="43"/>
      <c r="F38" s="43"/>
    </row>
    <row r="39" spans="1:6" x14ac:dyDescent="0.25">
      <c r="C39" s="43"/>
      <c r="D39" s="43"/>
      <c r="E39" s="43"/>
      <c r="F39" s="43"/>
    </row>
    <row r="40" spans="1:6" x14ac:dyDescent="0.25">
      <c r="C40" s="43"/>
      <c r="D40" s="43"/>
      <c r="E40" s="43"/>
      <c r="F40" s="43"/>
    </row>
  </sheetData>
  <mergeCells count="89">
    <mergeCell ref="A35:F35"/>
    <mergeCell ref="A36:B36"/>
    <mergeCell ref="D36:E36"/>
    <mergeCell ref="A37:D37"/>
    <mergeCell ref="E37:F37"/>
    <mergeCell ref="A34:F34"/>
    <mergeCell ref="A29:B29"/>
    <mergeCell ref="C29:F29"/>
    <mergeCell ref="A31:B31"/>
    <mergeCell ref="C31:D31"/>
    <mergeCell ref="E31:F31"/>
    <mergeCell ref="A32:B32"/>
    <mergeCell ref="C32:D32"/>
    <mergeCell ref="A33:B33"/>
    <mergeCell ref="C33:D33"/>
    <mergeCell ref="E33:F33"/>
    <mergeCell ref="E32:F32"/>
    <mergeCell ref="A30:F30"/>
    <mergeCell ref="A27:B27"/>
    <mergeCell ref="C27:D27"/>
    <mergeCell ref="E27:F27"/>
    <mergeCell ref="A28:B28"/>
    <mergeCell ref="C28:D28"/>
    <mergeCell ref="E28:F28"/>
    <mergeCell ref="A24:B24"/>
    <mergeCell ref="C24:F24"/>
    <mergeCell ref="A26:B26"/>
    <mergeCell ref="C26:D26"/>
    <mergeCell ref="E26:F26"/>
    <mergeCell ref="A25:F25"/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A19:B19"/>
    <mergeCell ref="C19:D19"/>
    <mergeCell ref="E19:F19"/>
    <mergeCell ref="A16:B16"/>
    <mergeCell ref="C16:D16"/>
    <mergeCell ref="E16:F16"/>
    <mergeCell ref="A17:B17"/>
    <mergeCell ref="C17:D17"/>
    <mergeCell ref="E17:F17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8:B8"/>
    <mergeCell ref="C8:D8"/>
    <mergeCell ref="E8:F8"/>
    <mergeCell ref="A9:B9"/>
    <mergeCell ref="C9:D9"/>
    <mergeCell ref="E9:F9"/>
    <mergeCell ref="A6:B6"/>
    <mergeCell ref="C6:D6"/>
    <mergeCell ref="E6:F6"/>
    <mergeCell ref="A7:B7"/>
    <mergeCell ref="C7:D7"/>
    <mergeCell ref="E7:F7"/>
    <mergeCell ref="A1:E1"/>
    <mergeCell ref="A2:E2"/>
    <mergeCell ref="A3:F3"/>
    <mergeCell ref="A4:F4"/>
    <mergeCell ref="A5:F5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9" orientation="landscape" useFirstPageNumber="1" r:id="rId1"/>
  <headerFoot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opLeftCell="A7" workbookViewId="0">
      <selection activeCell="A37" sqref="A37:A38"/>
    </sheetView>
  </sheetViews>
  <sheetFormatPr baseColWidth="10" defaultRowHeight="11.25" x14ac:dyDescent="0.25"/>
  <cols>
    <col min="1" max="1" width="30.7109375" style="4" customWidth="1"/>
    <col min="2" max="2" width="10.7109375" style="4" customWidth="1"/>
    <col min="3" max="6" width="15.7109375" style="4" customWidth="1"/>
    <col min="7" max="16384" width="11.42578125" style="4"/>
  </cols>
  <sheetData>
    <row r="1" spans="1:6" ht="12.75" x14ac:dyDescent="0.25">
      <c r="A1" s="243" t="s">
        <v>532</v>
      </c>
      <c r="B1" s="244"/>
      <c r="C1" s="244"/>
      <c r="D1" s="244"/>
      <c r="E1" s="244"/>
      <c r="F1" s="8" t="s">
        <v>468</v>
      </c>
    </row>
    <row r="2" spans="1:6" ht="12.75" x14ac:dyDescent="0.25">
      <c r="A2" s="243" t="s">
        <v>531</v>
      </c>
      <c r="B2" s="244"/>
      <c r="C2" s="244"/>
      <c r="D2" s="244"/>
      <c r="E2" s="244"/>
      <c r="F2" s="8" t="s">
        <v>530</v>
      </c>
    </row>
    <row r="3" spans="1:6" ht="12.75" x14ac:dyDescent="0.25">
      <c r="A3" s="259" t="s">
        <v>529</v>
      </c>
      <c r="B3" s="275"/>
      <c r="C3" s="275"/>
      <c r="D3" s="275"/>
      <c r="E3" s="275"/>
      <c r="F3" s="275"/>
    </row>
    <row r="4" spans="1:6" ht="12.75" x14ac:dyDescent="0.25">
      <c r="A4" s="259" t="s">
        <v>528</v>
      </c>
      <c r="B4" s="275"/>
      <c r="C4" s="275"/>
      <c r="D4" s="275"/>
      <c r="E4" s="275"/>
      <c r="F4" s="275"/>
    </row>
    <row r="5" spans="1:6" ht="12.75" x14ac:dyDescent="0.25">
      <c r="A5" s="259" t="s">
        <v>527</v>
      </c>
      <c r="B5" s="275"/>
      <c r="C5" s="275"/>
      <c r="D5" s="275"/>
      <c r="E5" s="275"/>
      <c r="F5" s="275"/>
    </row>
    <row r="6" spans="1:6" ht="12.75" x14ac:dyDescent="0.25">
      <c r="A6" s="243" t="s">
        <v>526</v>
      </c>
      <c r="B6" s="244"/>
      <c r="C6" s="258" t="s">
        <v>525</v>
      </c>
      <c r="D6" s="244"/>
      <c r="E6" s="258" t="s">
        <v>524</v>
      </c>
      <c r="F6" s="244"/>
    </row>
    <row r="7" spans="1:6" ht="12.75" x14ac:dyDescent="0.25">
      <c r="A7" s="276" t="s">
        <v>523</v>
      </c>
      <c r="B7" s="277"/>
      <c r="C7" s="278">
        <f>SUM(C8:C17)</f>
        <v>3067351716</v>
      </c>
      <c r="D7" s="279"/>
      <c r="E7" s="278">
        <f>SUM(E8:E17)</f>
        <v>3271586441</v>
      </c>
      <c r="F7" s="279"/>
    </row>
    <row r="8" spans="1:6" ht="12.75" x14ac:dyDescent="0.25">
      <c r="A8" s="280" t="s">
        <v>522</v>
      </c>
      <c r="B8" s="281"/>
      <c r="C8" s="234">
        <v>794223439</v>
      </c>
      <c r="D8" s="282"/>
      <c r="E8" s="234">
        <v>2657539894</v>
      </c>
      <c r="F8" s="282"/>
    </row>
    <row r="9" spans="1:6" ht="12.75" x14ac:dyDescent="0.25">
      <c r="A9" s="280" t="s">
        <v>521</v>
      </c>
      <c r="B9" s="281"/>
      <c r="C9" s="234">
        <v>28986625</v>
      </c>
      <c r="D9" s="282"/>
      <c r="E9" s="234">
        <v>24152745</v>
      </c>
      <c r="F9" s="282"/>
    </row>
    <row r="10" spans="1:6" ht="12.75" x14ac:dyDescent="0.25">
      <c r="A10" s="280" t="s">
        <v>520</v>
      </c>
      <c r="B10" s="281"/>
      <c r="C10" s="234">
        <v>368665127</v>
      </c>
      <c r="D10" s="282"/>
      <c r="E10" s="234">
        <v>52505967</v>
      </c>
      <c r="F10" s="282"/>
    </row>
    <row r="11" spans="1:6" ht="12.75" x14ac:dyDescent="0.25">
      <c r="A11" s="280" t="s">
        <v>519</v>
      </c>
      <c r="B11" s="281"/>
      <c r="C11" s="234">
        <v>225034942</v>
      </c>
      <c r="D11" s="282"/>
      <c r="E11" s="234">
        <v>32782222</v>
      </c>
      <c r="F11" s="282"/>
    </row>
    <row r="12" spans="1:6" ht="12.75" x14ac:dyDescent="0.25">
      <c r="A12" s="280" t="s">
        <v>518</v>
      </c>
      <c r="B12" s="281"/>
      <c r="C12" s="234"/>
      <c r="D12" s="282"/>
      <c r="E12" s="234"/>
      <c r="F12" s="282"/>
    </row>
    <row r="13" spans="1:6" ht="12.75" x14ac:dyDescent="0.25">
      <c r="A13" s="280" t="s">
        <v>517</v>
      </c>
      <c r="B13" s="281"/>
      <c r="C13" s="234">
        <v>427192924</v>
      </c>
      <c r="D13" s="282"/>
      <c r="E13" s="234">
        <v>271106684</v>
      </c>
      <c r="F13" s="282"/>
    </row>
    <row r="14" spans="1:6" ht="12.75" x14ac:dyDescent="0.25">
      <c r="A14" s="280" t="s">
        <v>516</v>
      </c>
      <c r="B14" s="281"/>
      <c r="C14" s="234">
        <v>63028886</v>
      </c>
      <c r="D14" s="282"/>
      <c r="E14" s="234">
        <v>9546540</v>
      </c>
      <c r="F14" s="282"/>
    </row>
    <row r="15" spans="1:6" ht="12.75" x14ac:dyDescent="0.25">
      <c r="A15" s="280" t="s">
        <v>515</v>
      </c>
      <c r="B15" s="281"/>
      <c r="C15" s="234">
        <v>130160031</v>
      </c>
      <c r="D15" s="282"/>
      <c r="E15" s="234">
        <v>12908698</v>
      </c>
      <c r="F15" s="282"/>
    </row>
    <row r="16" spans="1:6" ht="12.75" x14ac:dyDescent="0.25">
      <c r="A16" s="280" t="s">
        <v>514</v>
      </c>
      <c r="B16" s="281"/>
      <c r="C16" s="234">
        <v>744730724</v>
      </c>
      <c r="D16" s="282"/>
      <c r="E16" s="234">
        <v>177033804</v>
      </c>
      <c r="F16" s="282"/>
    </row>
    <row r="17" spans="1:6" ht="12.75" x14ac:dyDescent="0.25">
      <c r="A17" s="280" t="s">
        <v>513</v>
      </c>
      <c r="B17" s="281"/>
      <c r="C17" s="234">
        <v>285329018</v>
      </c>
      <c r="D17" s="282"/>
      <c r="E17" s="234">
        <v>34009887</v>
      </c>
      <c r="F17" s="282"/>
    </row>
    <row r="18" spans="1:6" ht="12.75" x14ac:dyDescent="0.25">
      <c r="A18" s="283" t="s">
        <v>512</v>
      </c>
      <c r="B18" s="284"/>
      <c r="C18" s="285">
        <f>SUM(C19:C24)</f>
        <v>0</v>
      </c>
      <c r="D18" s="286"/>
      <c r="E18" s="285">
        <f>SUM(E19:E24)</f>
        <v>52696897</v>
      </c>
      <c r="F18" s="286"/>
    </row>
    <row r="19" spans="1:6" ht="12.75" x14ac:dyDescent="0.25">
      <c r="A19" s="280" t="s">
        <v>511</v>
      </c>
      <c r="B19" s="281"/>
      <c r="C19" s="234"/>
      <c r="D19" s="282"/>
      <c r="E19" s="234"/>
      <c r="F19" s="282"/>
    </row>
    <row r="20" spans="1:6" ht="12.75" x14ac:dyDescent="0.25">
      <c r="A20" s="280" t="s">
        <v>510</v>
      </c>
      <c r="B20" s="281"/>
      <c r="C20" s="234"/>
      <c r="D20" s="282"/>
      <c r="E20" s="234"/>
      <c r="F20" s="282"/>
    </row>
    <row r="21" spans="1:6" ht="12.75" x14ac:dyDescent="0.25">
      <c r="A21" s="280" t="s">
        <v>509</v>
      </c>
      <c r="B21" s="281"/>
      <c r="C21" s="234">
        <v>0</v>
      </c>
      <c r="D21" s="282"/>
      <c r="E21" s="234">
        <v>52696897</v>
      </c>
      <c r="F21" s="282"/>
    </row>
    <row r="22" spans="1:6" ht="12.75" x14ac:dyDescent="0.25">
      <c r="A22" s="280" t="s">
        <v>508</v>
      </c>
      <c r="B22" s="281"/>
      <c r="C22" s="234"/>
      <c r="D22" s="282"/>
      <c r="E22" s="234"/>
      <c r="F22" s="282"/>
    </row>
    <row r="23" spans="1:6" ht="12.75" x14ac:dyDescent="0.25">
      <c r="A23" s="280" t="s">
        <v>507</v>
      </c>
      <c r="B23" s="281"/>
      <c r="C23" s="234"/>
      <c r="D23" s="282"/>
      <c r="E23" s="234"/>
      <c r="F23" s="282"/>
    </row>
    <row r="24" spans="1:6" ht="12.75" x14ac:dyDescent="0.25">
      <c r="A24" s="287" t="s">
        <v>506</v>
      </c>
      <c r="B24" s="288"/>
      <c r="C24" s="230"/>
      <c r="D24" s="289"/>
      <c r="E24" s="230"/>
      <c r="F24" s="289"/>
    </row>
    <row r="25" spans="1:6" ht="12.75" x14ac:dyDescent="0.25">
      <c r="A25" s="245" t="s">
        <v>74</v>
      </c>
      <c r="B25" s="246"/>
      <c r="C25" s="290">
        <f>C$7+C$18</f>
        <v>3067351716</v>
      </c>
      <c r="D25" s="291"/>
      <c r="E25" s="292">
        <f>E$7+E$18</f>
        <v>3324283338</v>
      </c>
      <c r="F25" s="291"/>
    </row>
    <row r="26" spans="1:6" ht="12.75" x14ac:dyDescent="0.25">
      <c r="A26" s="245" t="s">
        <v>505</v>
      </c>
      <c r="B26" s="246"/>
      <c r="C26" s="271">
        <f>E25-C25</f>
        <v>256931622</v>
      </c>
      <c r="D26" s="291"/>
      <c r="E26" s="291"/>
      <c r="F26" s="291"/>
    </row>
    <row r="27" spans="1:6" ht="12.75" x14ac:dyDescent="0.25">
      <c r="A27" s="259" t="s">
        <v>504</v>
      </c>
      <c r="B27" s="275"/>
      <c r="C27" s="275"/>
      <c r="D27" s="275"/>
      <c r="E27" s="275"/>
      <c r="F27" s="275"/>
    </row>
    <row r="28" spans="1:6" ht="12.75" x14ac:dyDescent="0.25">
      <c r="A28" s="322" t="s">
        <v>503</v>
      </c>
      <c r="B28" s="323"/>
      <c r="C28" s="324">
        <v>25750095</v>
      </c>
      <c r="D28" s="325"/>
      <c r="E28" s="324">
        <v>24706140</v>
      </c>
      <c r="F28" s="325"/>
    </row>
    <row r="29" spans="1:6" ht="12.75" x14ac:dyDescent="0.25">
      <c r="A29" s="245" t="s">
        <v>74</v>
      </c>
      <c r="B29" s="246"/>
      <c r="C29" s="326">
        <f>C$28</f>
        <v>25750095</v>
      </c>
      <c r="D29" s="291"/>
      <c r="E29" s="327">
        <f>E$28</f>
        <v>24706140</v>
      </c>
      <c r="F29" s="291"/>
    </row>
    <row r="30" spans="1:6" ht="12.75" x14ac:dyDescent="0.25">
      <c r="A30" s="245" t="s">
        <v>502</v>
      </c>
      <c r="B30" s="246"/>
      <c r="C30" s="271">
        <f>E29-C29</f>
        <v>-1043955</v>
      </c>
      <c r="D30" s="291"/>
      <c r="E30" s="291"/>
      <c r="F30" s="291"/>
    </row>
    <row r="31" spans="1:6" ht="12.75" x14ac:dyDescent="0.25">
      <c r="A31" s="259" t="s">
        <v>501</v>
      </c>
      <c r="B31" s="275"/>
      <c r="C31" s="275"/>
      <c r="D31" s="275"/>
      <c r="E31" s="275"/>
      <c r="F31" s="275"/>
    </row>
    <row r="32" spans="1:6" ht="12.75" x14ac:dyDescent="0.25">
      <c r="A32" s="245" t="s">
        <v>500</v>
      </c>
      <c r="B32" s="246"/>
      <c r="C32" s="310">
        <v>0</v>
      </c>
      <c r="D32" s="291"/>
      <c r="E32" s="311">
        <v>36042846</v>
      </c>
      <c r="F32" s="291"/>
    </row>
    <row r="33" spans="1:6" ht="12.75" x14ac:dyDescent="0.25">
      <c r="A33" s="306"/>
      <c r="B33" s="275"/>
      <c r="C33" s="275"/>
      <c r="D33" s="275"/>
      <c r="E33" s="275"/>
      <c r="F33" s="275"/>
    </row>
    <row r="34" spans="1:6" ht="12.75" x14ac:dyDescent="0.25">
      <c r="A34" s="312" t="s">
        <v>499</v>
      </c>
      <c r="B34" s="313"/>
      <c r="C34" s="313"/>
      <c r="D34" s="313"/>
      <c r="E34" s="313"/>
      <c r="F34" s="314"/>
    </row>
    <row r="35" spans="1:6" ht="12.75" x14ac:dyDescent="0.25">
      <c r="A35" s="315" t="s">
        <v>498</v>
      </c>
      <c r="B35" s="316"/>
      <c r="C35" s="84">
        <f>C32+C29+C25</f>
        <v>3093101811</v>
      </c>
      <c r="D35" s="317" t="s">
        <v>497</v>
      </c>
      <c r="E35" s="316"/>
      <c r="F35" s="84">
        <f>E32+E29+E25</f>
        <v>3385032324</v>
      </c>
    </row>
    <row r="36" spans="1:6" ht="12.75" x14ac:dyDescent="0.25">
      <c r="A36" s="318" t="s">
        <v>496</v>
      </c>
      <c r="B36" s="319"/>
      <c r="C36" s="319"/>
      <c r="D36" s="319"/>
      <c r="E36" s="320">
        <f>F35-C35</f>
        <v>291930513</v>
      </c>
      <c r="F36" s="321"/>
    </row>
    <row r="37" spans="1:6" x14ac:dyDescent="0.25">
      <c r="A37" s="41" t="s">
        <v>495</v>
      </c>
      <c r="C37" s="43"/>
      <c r="D37" s="43"/>
      <c r="E37" s="43"/>
      <c r="F37" s="43"/>
    </row>
    <row r="38" spans="1:6" x14ac:dyDescent="0.25">
      <c r="A38" s="41" t="s">
        <v>494</v>
      </c>
      <c r="C38" s="43"/>
      <c r="D38" s="43"/>
      <c r="E38" s="43"/>
      <c r="F38" s="43"/>
    </row>
    <row r="39" spans="1:6" x14ac:dyDescent="0.25">
      <c r="C39" s="43"/>
      <c r="D39" s="43"/>
      <c r="E39" s="43"/>
      <c r="F39" s="43"/>
    </row>
    <row r="40" spans="1:6" x14ac:dyDescent="0.25">
      <c r="C40" s="43"/>
      <c r="D40" s="43"/>
      <c r="E40" s="43"/>
      <c r="F40" s="43"/>
    </row>
  </sheetData>
  <mergeCells count="86">
    <mergeCell ref="A34:F34"/>
    <mergeCell ref="A35:B35"/>
    <mergeCell ref="D35:E35"/>
    <mergeCell ref="A36:D36"/>
    <mergeCell ref="E36:F36"/>
    <mergeCell ref="A32:B32"/>
    <mergeCell ref="C32:D32"/>
    <mergeCell ref="E32:F32"/>
    <mergeCell ref="A31:F31"/>
    <mergeCell ref="A33:F33"/>
    <mergeCell ref="A29:B29"/>
    <mergeCell ref="C29:D29"/>
    <mergeCell ref="E29:F29"/>
    <mergeCell ref="A30:B30"/>
    <mergeCell ref="C30:F30"/>
    <mergeCell ref="A26:B26"/>
    <mergeCell ref="C26:F26"/>
    <mergeCell ref="A28:B28"/>
    <mergeCell ref="C28:D28"/>
    <mergeCell ref="E28:F28"/>
    <mergeCell ref="A27:F27"/>
    <mergeCell ref="A24:B24"/>
    <mergeCell ref="C24:D24"/>
    <mergeCell ref="E24:F24"/>
    <mergeCell ref="A25:B25"/>
    <mergeCell ref="C25:D25"/>
    <mergeCell ref="E25:F25"/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A19:B19"/>
    <mergeCell ref="C19:D19"/>
    <mergeCell ref="E19:F19"/>
    <mergeCell ref="A16:B16"/>
    <mergeCell ref="C16:D16"/>
    <mergeCell ref="E16:F16"/>
    <mergeCell ref="A17:B17"/>
    <mergeCell ref="C17:D17"/>
    <mergeCell ref="E17:F17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8:B8"/>
    <mergeCell ref="C8:D8"/>
    <mergeCell ref="E8:F8"/>
    <mergeCell ref="A9:B9"/>
    <mergeCell ref="C9:D9"/>
    <mergeCell ref="E9:F9"/>
    <mergeCell ref="A6:B6"/>
    <mergeCell ref="C6:D6"/>
    <mergeCell ref="E6:F6"/>
    <mergeCell ref="A7:B7"/>
    <mergeCell ref="C7:D7"/>
    <mergeCell ref="E7:F7"/>
    <mergeCell ref="A1:E1"/>
    <mergeCell ref="A2:E2"/>
    <mergeCell ref="A3:F3"/>
    <mergeCell ref="A4:F4"/>
    <mergeCell ref="A5:F5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0" orientation="landscape" useFirstPageNumber="1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53</vt:i4>
      </vt:variant>
      <vt:variant>
        <vt:lpstr>Plages nommées</vt:lpstr>
      </vt:variant>
      <vt:variant>
        <vt:i4>50</vt:i4>
      </vt:variant>
    </vt:vector>
  </HeadingPairs>
  <TitlesOfParts>
    <vt:vector size="103" baseType="lpstr">
      <vt:lpstr>Pagfcanc1</vt:lpstr>
      <vt:lpstr>Pagfcanc2</vt:lpstr>
      <vt:lpstr>Pagfcanc3</vt:lpstr>
      <vt:lpstr>pagfcanc4</vt:lpstr>
      <vt:lpstr>pagfcanc5</vt:lpstr>
      <vt:lpstr>pagfcanc6</vt:lpstr>
      <vt:lpstr>pagfcanc7</vt:lpstr>
      <vt:lpstr>pagfcanc9</vt:lpstr>
      <vt:lpstr>pagfcanc10</vt:lpstr>
      <vt:lpstr>pagfcanc11</vt:lpstr>
      <vt:lpstr>pagfcanc12</vt:lpstr>
      <vt:lpstr>Pagfcanc13</vt:lpstr>
      <vt:lpstr>pagfcanc14</vt:lpstr>
      <vt:lpstr>pagfcanc15</vt:lpstr>
      <vt:lpstr>pagfcanc16</vt:lpstr>
      <vt:lpstr>pagfcanc17</vt:lpstr>
      <vt:lpstr>pagfcanc18</vt:lpstr>
      <vt:lpstr>pagfcanc21</vt:lpstr>
      <vt:lpstr>pagfcanc22</vt:lpstr>
      <vt:lpstr>pagfcanc23</vt:lpstr>
      <vt:lpstr>pagfcanc24</vt:lpstr>
      <vt:lpstr>pagfcanc25</vt:lpstr>
      <vt:lpstr>pagfcanc26</vt:lpstr>
      <vt:lpstr>pagfcanc29</vt:lpstr>
      <vt:lpstr>pagfcanc30</vt:lpstr>
      <vt:lpstr>pagfcanc31</vt:lpstr>
      <vt:lpstr>pagfcanc32</vt:lpstr>
      <vt:lpstr>pagfcanc33</vt:lpstr>
      <vt:lpstr>pagfcanc34</vt:lpstr>
      <vt:lpstr>pagfcanc36</vt:lpstr>
      <vt:lpstr>pagfcanc37</vt:lpstr>
      <vt:lpstr>pagfcanc38</vt:lpstr>
      <vt:lpstr>pagfcanc39</vt:lpstr>
      <vt:lpstr>pagfcanc40</vt:lpstr>
      <vt:lpstr>pagfcanc43</vt:lpstr>
      <vt:lpstr>pagfcanc47</vt:lpstr>
      <vt:lpstr>pagfcanc48</vt:lpstr>
      <vt:lpstr>pagfcanc49</vt:lpstr>
      <vt:lpstr>pagfcanc50</vt:lpstr>
      <vt:lpstr>pagfcanc51</vt:lpstr>
      <vt:lpstr>pagfcanc55</vt:lpstr>
      <vt:lpstr>pagfcanc56</vt:lpstr>
      <vt:lpstr>pagfcanc57</vt:lpstr>
      <vt:lpstr>pagfcanc58</vt:lpstr>
      <vt:lpstr>pagfcanc59</vt:lpstr>
      <vt:lpstr>pagfcanc60</vt:lpstr>
      <vt:lpstr>pagfcanc61</vt:lpstr>
      <vt:lpstr>pagfcanc63</vt:lpstr>
      <vt:lpstr>pagfcanc64</vt:lpstr>
      <vt:lpstr>pagfcanc65</vt:lpstr>
      <vt:lpstr>pagfcanc66</vt:lpstr>
      <vt:lpstr>pagfcanc67</vt:lpstr>
      <vt:lpstr>pagfcanc68</vt:lpstr>
      <vt:lpstr>pagfcanc10!Impression_des_titres</vt:lpstr>
      <vt:lpstr>pagfcanc11!Impression_des_titres</vt:lpstr>
      <vt:lpstr>pagfcanc12!Impression_des_titres</vt:lpstr>
      <vt:lpstr>pagfcanc14!Impression_des_titres</vt:lpstr>
      <vt:lpstr>pagfcanc15!Impression_des_titres</vt:lpstr>
      <vt:lpstr>pagfcanc16!Impression_des_titres</vt:lpstr>
      <vt:lpstr>pagfcanc17!Impression_des_titres</vt:lpstr>
      <vt:lpstr>pagfcanc18!Impression_des_titres</vt:lpstr>
      <vt:lpstr>pagfcanc21!Impression_des_titres</vt:lpstr>
      <vt:lpstr>pagfcanc22!Impression_des_titres</vt:lpstr>
      <vt:lpstr>pagfcanc23!Impression_des_titres</vt:lpstr>
      <vt:lpstr>pagfcanc24!Impression_des_titres</vt:lpstr>
      <vt:lpstr>pagfcanc25!Impression_des_titres</vt:lpstr>
      <vt:lpstr>pagfcanc26!Impression_des_titres</vt:lpstr>
      <vt:lpstr>pagfcanc29!Impression_des_titres</vt:lpstr>
      <vt:lpstr>pagfcanc30!Impression_des_titres</vt:lpstr>
      <vt:lpstr>pagfcanc31!Impression_des_titres</vt:lpstr>
      <vt:lpstr>pagfcanc32!Impression_des_titres</vt:lpstr>
      <vt:lpstr>pagfcanc33!Impression_des_titres</vt:lpstr>
      <vt:lpstr>pagfcanc34!Impression_des_titres</vt:lpstr>
      <vt:lpstr>pagfcanc36!Impression_des_titres</vt:lpstr>
      <vt:lpstr>pagfcanc37!Impression_des_titres</vt:lpstr>
      <vt:lpstr>pagfcanc38!Impression_des_titres</vt:lpstr>
      <vt:lpstr>pagfcanc39!Impression_des_titres</vt:lpstr>
      <vt:lpstr>pagfcanc4!Impression_des_titres</vt:lpstr>
      <vt:lpstr>pagfcanc40!Impression_des_titres</vt:lpstr>
      <vt:lpstr>pagfcanc43!Impression_des_titres</vt:lpstr>
      <vt:lpstr>pagfcanc47!Impression_des_titres</vt:lpstr>
      <vt:lpstr>pagfcanc48!Impression_des_titres</vt:lpstr>
      <vt:lpstr>pagfcanc49!Impression_des_titres</vt:lpstr>
      <vt:lpstr>pagfcanc5!Impression_des_titres</vt:lpstr>
      <vt:lpstr>pagfcanc50!Impression_des_titres</vt:lpstr>
      <vt:lpstr>pagfcanc51!Impression_des_titres</vt:lpstr>
      <vt:lpstr>pagfcanc55!Impression_des_titres</vt:lpstr>
      <vt:lpstr>pagfcanc56!Impression_des_titres</vt:lpstr>
      <vt:lpstr>pagfcanc57!Impression_des_titres</vt:lpstr>
      <vt:lpstr>pagfcanc58!Impression_des_titres</vt:lpstr>
      <vt:lpstr>pagfcanc59!Impression_des_titres</vt:lpstr>
      <vt:lpstr>pagfcanc6!Impression_des_titres</vt:lpstr>
      <vt:lpstr>pagfcanc60!Impression_des_titres</vt:lpstr>
      <vt:lpstr>pagfcanc61!Impression_des_titres</vt:lpstr>
      <vt:lpstr>pagfcanc63!Impression_des_titres</vt:lpstr>
      <vt:lpstr>pagfcanc64!Impression_des_titres</vt:lpstr>
      <vt:lpstr>pagfcanc65!Impression_des_titres</vt:lpstr>
      <vt:lpstr>pagfcanc66!Impression_des_titres</vt:lpstr>
      <vt:lpstr>pagfcanc67!Impression_des_titres</vt:lpstr>
      <vt:lpstr>pagfcanc68!Impression_des_titres</vt:lpstr>
      <vt:lpstr>pagfcanc7!Impression_des_titres</vt:lpstr>
      <vt:lpstr>pagfcanc9!Impression_des_titres</vt:lpstr>
      <vt:lpstr>Pagfcanc2!Zone_d_impression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annie</cp:lastModifiedBy>
  <cp:lastPrinted>2018-08-01T21:22:47Z</cp:lastPrinted>
  <dcterms:created xsi:type="dcterms:W3CDTF">2018-07-31T21:53:12Z</dcterms:created>
  <dcterms:modified xsi:type="dcterms:W3CDTF">2018-08-23T02:29:18Z</dcterms:modified>
</cp:coreProperties>
</file>